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Public Health\CDP\OPAN\Policy work\Healthy Options WA Policy\2021 onwards\Mandatory Policy\Policy Frameworks\Policy review 2024\Website updates\Updated\"/>
    </mc:Choice>
  </mc:AlternateContent>
  <xr:revisionPtr revIDLastSave="0" documentId="13_ncr:1_{B6416E5A-264E-4E40-B091-62C07CDF9927}" xr6:coauthVersionLast="47" xr6:coauthVersionMax="47" xr10:uidLastSave="{00000000-0000-0000-0000-000000000000}"/>
  <bookViews>
    <workbookView xWindow="-120" yWindow="-120" windowWidth="29040" windowHeight="15840" tabRatio="918" activeTab="2" xr2:uid="{7C66A1C3-000C-4C20-A604-4F1DB0F3771B}"/>
  </bookViews>
  <sheets>
    <sheet name="Cover" sheetId="12" r:id="rId1"/>
    <sheet name="Introduction" sheetId="4" r:id="rId2"/>
    <sheet name="How To Use" sheetId="23" r:id="rId3"/>
    <sheet name="Example Counting Worksheet" sheetId="17" r:id="rId4"/>
    <sheet name="Counting -FOOD &amp; DRINK" sheetId="11" r:id="rId5"/>
    <sheet name="Placement &amp; Promo -FOOD &amp; DRINK" sheetId="20" r:id="rId6"/>
    <sheet name="Compliance -FOOD &amp; DRINK" sheetId="28" r:id="rId7"/>
    <sheet name="Counting - FOOD" sheetId="7" r:id="rId8"/>
    <sheet name="Placement &amp; Promo - FOOD" sheetId="29" r:id="rId9"/>
    <sheet name="Compliance - FOOD" sheetId="30" r:id="rId10"/>
    <sheet name="Counting - DRINKS" sheetId="10" r:id="rId11"/>
    <sheet name="Placement &amp; Promo - DRINKS" sheetId="25" r:id="rId12"/>
    <sheet name="Compliance - DRINKS" sheetId="31" r:id="rId13"/>
  </sheets>
  <definedNames>
    <definedName name="_xlnm._FilterDatabase" localSheetId="10" hidden="1">'Counting - DRINKS'!$B$11:$K$11</definedName>
    <definedName name="_xlnm._FilterDatabase" localSheetId="7" hidden="1">'Counting - FOOD'!$B$10:$I$10</definedName>
    <definedName name="_xlnm._FilterDatabase" localSheetId="4" hidden="1">'Counting -FOOD &amp; DRINK'!$B$13:$L$13</definedName>
    <definedName name="_xlnm._FilterDatabase" localSheetId="3" hidden="1">'Example Counting Worksheet'!$B$13:$L$48</definedName>
    <definedName name="Does_the_product_contain_artificial_sweetener?" comment="Yes" localSheetId="12">#REF!</definedName>
    <definedName name="Does_the_product_contain_artificial_sweetener?" comment="Yes" localSheetId="9">#REF!</definedName>
    <definedName name="Does_the_product_contain_artificial_sweetener?" comment="Yes" localSheetId="10">'Counting - DRINKS'!#REF!</definedName>
    <definedName name="Does_the_product_contain_artificial_sweetener?" comment="Yes" localSheetId="7">'Counting - FOOD'!#REF!</definedName>
    <definedName name="Does_the_product_contain_artificial_sweetener?" comment="Yes" localSheetId="4">'Counting -FOOD &amp; DRINK'!#REF!</definedName>
    <definedName name="Does_the_product_contain_artificial_sweetener?" comment="Yes" localSheetId="0">#REF!</definedName>
    <definedName name="Does_the_product_contain_artificial_sweetener?" localSheetId="3">'Example Counting Worksheet'!#REF!</definedName>
    <definedName name="Does_the_product_contain_artificial_sweetener?" localSheetId="2">#REF!</definedName>
    <definedName name="Does_the_product_contain_artificial_sweetener?" localSheetId="11">#REF!</definedName>
    <definedName name="Does_the_product_contain_artificial_sweetener?" localSheetId="8">#REF!</definedName>
    <definedName name="Does_the_product_contain_artificial_sweetener?" localSheetId="5">#REF!</definedName>
    <definedName name="Does_the_product_contain_artificial_sweetener?" comment="Yes">#REF!</definedName>
    <definedName name="_xlnm.Print_Area" localSheetId="12">'Compliance - DRINKS'!$B$2:$C$21</definedName>
    <definedName name="_xlnm.Print_Area" localSheetId="9">'Compliance - FOOD'!$B$2:$C$19</definedName>
    <definedName name="_xlnm.Print_Area" localSheetId="6">'Compliance -FOOD &amp; DRINK'!$B$2:$C$23</definedName>
    <definedName name="_xlnm.Print_Area" localSheetId="10">'Counting - DRINKS'!$B$2:$L$65</definedName>
    <definedName name="_xlnm.Print_Area" localSheetId="7">'Counting - FOOD'!$B$2:$L$63</definedName>
    <definedName name="_xlnm.Print_Area" localSheetId="4">'Counting -FOOD &amp; DRINK'!$A$1:$L$64</definedName>
    <definedName name="_xlnm.Print_Area" localSheetId="0">Cover!$A$1:$B$23</definedName>
    <definedName name="_xlnm.Print_Area" localSheetId="3">'Example Counting Worksheet'!$B$2:$L$35</definedName>
    <definedName name="_xlnm.Print_Area" localSheetId="2">'How To Use'!$B$2:$B$27</definedName>
    <definedName name="_xlnm.Print_Area" localSheetId="11">'Placement &amp; Promo - DRINKS'!$B$2:$D$15</definedName>
    <definedName name="_xlnm.Print_Area" localSheetId="8">'Placement &amp; Promo - FOOD'!$B$2:$D$15</definedName>
    <definedName name="_xlnm.Print_Area" localSheetId="5">'Placement &amp; Promo -FOOD &amp; DRINK'!$B$2:$D$15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7" l="1"/>
  <c r="I7" i="17" l="1"/>
  <c r="G7" i="17"/>
  <c r="F7" i="17"/>
  <c r="C7" i="11" l="1"/>
  <c r="D7" i="11"/>
  <c r="C8" i="11"/>
  <c r="D8" i="11"/>
  <c r="D13" i="29"/>
  <c r="C16" i="30" s="1"/>
  <c r="D9" i="29"/>
  <c r="C14" i="30" s="1"/>
  <c r="D15" i="29" l="1"/>
  <c r="D9" i="11"/>
  <c r="C9" i="11"/>
  <c r="C6" i="10"/>
  <c r="I8" i="10"/>
  <c r="I7" i="10"/>
  <c r="I6" i="10"/>
  <c r="I5" i="10"/>
  <c r="D6" i="10"/>
  <c r="J8" i="10" l="1"/>
  <c r="J5" i="10"/>
  <c r="C12" i="31" s="1"/>
  <c r="J6" i="10"/>
  <c r="J7" i="10"/>
  <c r="C6" i="7"/>
  <c r="D6" i="7" l="1"/>
  <c r="D13" i="25" l="1"/>
  <c r="C18" i="31" s="1"/>
  <c r="D9" i="25"/>
  <c r="C16" i="31" s="1"/>
  <c r="D15" i="25" l="1"/>
  <c r="G9" i="11"/>
  <c r="H9" i="11" s="1"/>
  <c r="C10" i="28" s="1"/>
  <c r="D9" i="20" l="1"/>
  <c r="C18" i="28" s="1"/>
  <c r="D13" i="20"/>
  <c r="C20" i="28" s="1"/>
  <c r="D15" i="20" l="1"/>
  <c r="I7" i="11" l="1"/>
  <c r="J7" i="11" s="1"/>
  <c r="G7" i="11"/>
  <c r="H7" i="11" s="1"/>
  <c r="C8" i="28" s="1"/>
  <c r="G5" i="11"/>
  <c r="H5" i="11" s="1"/>
  <c r="G7" i="10"/>
  <c r="H7" i="10" s="1"/>
  <c r="L7" i="10" s="1"/>
  <c r="G6" i="11"/>
  <c r="H6" i="11" s="1"/>
  <c r="C7" i="28" l="1"/>
  <c r="L7" i="11"/>
  <c r="G6" i="10"/>
  <c r="H6" i="10" s="1"/>
  <c r="G5" i="10"/>
  <c r="H5" i="10" s="1"/>
  <c r="L5" i="10" s="1"/>
  <c r="I7" i="7"/>
  <c r="J7" i="7" s="1"/>
  <c r="I6" i="7"/>
  <c r="J6" i="7" s="1"/>
  <c r="I5" i="7"/>
  <c r="G7" i="7"/>
  <c r="H7" i="7" s="1"/>
  <c r="G6" i="7"/>
  <c r="H6" i="7" s="1"/>
  <c r="G5" i="7"/>
  <c r="F7" i="7"/>
  <c r="F6" i="7"/>
  <c r="F5" i="7"/>
  <c r="G8" i="10"/>
  <c r="H8" i="10" s="1"/>
  <c r="F8" i="10"/>
  <c r="F7" i="10"/>
  <c r="F6" i="10"/>
  <c r="F5" i="10"/>
  <c r="C8" i="31"/>
  <c r="G6" i="17"/>
  <c r="H5" i="7" l="1"/>
  <c r="J5" i="7"/>
  <c r="C11" i="30" s="1"/>
  <c r="C12" i="30"/>
  <c r="C7" i="31"/>
  <c r="C9" i="31"/>
  <c r="C14" i="31"/>
  <c r="I9" i="17"/>
  <c r="G9" i="17"/>
  <c r="F9" i="17"/>
  <c r="G8" i="17"/>
  <c r="F8" i="17"/>
  <c r="D8" i="17"/>
  <c r="C8" i="17"/>
  <c r="H7" i="17" s="1"/>
  <c r="I6" i="17"/>
  <c r="F6" i="17"/>
  <c r="D7" i="17"/>
  <c r="C7" i="17"/>
  <c r="I5" i="17"/>
  <c r="G5" i="17"/>
  <c r="F5" i="17"/>
  <c r="C14" i="28"/>
  <c r="G8" i="11"/>
  <c r="F7" i="11"/>
  <c r="I9" i="11"/>
  <c r="J9" i="11" s="1"/>
  <c r="C16" i="28" s="1"/>
  <c r="I8" i="11"/>
  <c r="I6" i="11"/>
  <c r="J6" i="11" s="1"/>
  <c r="I5" i="11"/>
  <c r="J5" i="11" s="1"/>
  <c r="F9" i="11"/>
  <c r="F8" i="11"/>
  <c r="F6" i="11"/>
  <c r="F5" i="11"/>
  <c r="C13" i="28" l="1"/>
  <c r="L5" i="11"/>
  <c r="L5" i="7"/>
  <c r="H9" i="17"/>
  <c r="J8" i="11"/>
  <c r="H8" i="11"/>
  <c r="C9" i="28" s="1"/>
  <c r="J7" i="17"/>
  <c r="L7" i="17" s="1"/>
  <c r="C7" i="30"/>
  <c r="C13" i="31"/>
  <c r="C20" i="31" s="1"/>
  <c r="L7" i="7"/>
  <c r="C8" i="30"/>
  <c r="L8" i="10"/>
  <c r="L9" i="10" s="1"/>
  <c r="D9" i="17"/>
  <c r="J6" i="17" s="1"/>
  <c r="C9" i="17"/>
  <c r="H6" i="17" s="1"/>
  <c r="L8" i="7" l="1"/>
  <c r="J5" i="17"/>
  <c r="J9" i="17"/>
  <c r="L9" i="17" s="1"/>
  <c r="J8" i="17"/>
  <c r="H8" i="17"/>
  <c r="H5" i="17"/>
  <c r="C18" i="30"/>
  <c r="C15" i="28"/>
  <c r="L5" i="17" l="1"/>
  <c r="L8" i="17"/>
  <c r="L10" i="17" s="1"/>
  <c r="C22" i="28"/>
  <c r="L8" i="11"/>
  <c r="L9" i="11" l="1"/>
  <c r="L1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Jackie Smith</author>
    <author>Atzemis, Anastasia</author>
  </authors>
  <commentList>
    <comment ref="G4" authorId="0" shapeId="0" xr:uid="{1EE32DC4-7A38-4538-B59F-4CB9C3BB0A94}">
      <text>
        <r>
          <rPr>
            <sz val="12"/>
            <color rgb="FF000000"/>
            <rFont val="Arial"/>
            <family val="2"/>
          </rPr>
          <t xml:space="preserve">This data is populated from the column "How many are on offer", and uses the Classification column to calculate the number of Green, Amber and Red items.
</t>
        </r>
      </text>
    </comment>
    <comment ref="I4" authorId="1" shapeId="0" xr:uid="{3CCE6026-B0EB-0648-B736-A226AE225559}">
      <text>
        <r>
          <rPr>
            <sz val="10"/>
            <color rgb="FF000000"/>
            <rFont val="Calibri"/>
            <family val="2"/>
            <scheme val="minor"/>
          </rPr>
          <t>This data is populated from the column "How many are on display?", and uses the Classification column to calculate the number of Green, Amber and Red items.</t>
        </r>
        <r>
          <rPr>
            <sz val="10"/>
            <color rgb="FF000000"/>
            <rFont val="Calibri"/>
            <family val="2"/>
            <scheme val="minor"/>
          </rPr>
          <t xml:space="preserve">
</t>
        </r>
      </text>
    </comment>
    <comment ref="E5" authorId="0" shapeId="0" xr:uid="{32FBDD59-5E59-4269-8870-F005DF342980}">
      <text>
        <r>
          <rPr>
            <sz val="12"/>
            <color rgb="FF000000"/>
            <rFont val="Arial"/>
            <family val="2"/>
          </rPr>
          <t xml:space="preserve">This counts the total number of FOOD and DRINK entered in as Green in the Classification column.
</t>
        </r>
      </text>
    </comment>
    <comment ref="E6" authorId="0" shapeId="0" xr:uid="{BE933A03-EA39-42B1-B42F-B3C8B7073461}">
      <text>
        <r>
          <rPr>
            <sz val="12"/>
            <color rgb="FF000000"/>
            <rFont val="Arial"/>
            <family val="2"/>
          </rPr>
          <t>This counts the total number of FOOD and DRINK entered in as Amber in the Classification column.</t>
        </r>
        <r>
          <rPr>
            <sz val="9"/>
            <color rgb="FF000000"/>
            <rFont val="Tahoma"/>
            <family val="2"/>
          </rPr>
          <t xml:space="preserve">
</t>
        </r>
      </text>
    </comment>
    <comment ref="B7" authorId="0" shapeId="0" xr:uid="{4CBA8B1C-F762-45EA-BE20-F58A14E2D77A}">
      <text>
        <r>
          <rPr>
            <sz val="12"/>
            <color indexed="81"/>
            <rFont val="Arial"/>
            <family val="2"/>
          </rPr>
          <t>This will automatically add up all of your food items you have entered in to give you a total.</t>
        </r>
      </text>
    </comment>
    <comment ref="E7" authorId="0" shapeId="0" xr:uid="{3BA25708-07CC-46D1-AEF4-3CE9BD898823}">
      <text>
        <r>
          <rPr>
            <sz val="12"/>
            <color rgb="FF000000"/>
            <rFont val="Arial"/>
            <family val="2"/>
          </rPr>
          <t>This counts the number of DRINKS that  contain intense sweetener (they have "Yes" selected in the column for intense sweetener).</t>
        </r>
        <r>
          <rPr>
            <sz val="9"/>
            <color rgb="FF000000"/>
            <rFont val="Tahoma"/>
            <family val="2"/>
          </rPr>
          <t xml:space="preserve">
</t>
        </r>
      </text>
    </comment>
    <comment ref="B8" authorId="0" shapeId="0" xr:uid="{30C06D69-5670-4CDB-A2EB-60D3CE6AEC20}">
      <text>
        <r>
          <rPr>
            <sz val="12"/>
            <color indexed="81"/>
            <rFont val="Arial"/>
            <family val="2"/>
          </rPr>
          <t>This will automatically add up all of your drink items you have entered in to give you a total.</t>
        </r>
      </text>
    </comment>
    <comment ref="E8" authorId="0" shapeId="0" xr:uid="{5447BD3C-01F0-4313-AA79-270336C62C7B}">
      <text>
        <r>
          <rPr>
            <sz val="12"/>
            <color rgb="FF000000"/>
            <rFont val="Arial"/>
            <family val="2"/>
          </rPr>
          <t>This counts the total number of DRINKS entered in as RED in the Classification column.</t>
        </r>
        <r>
          <rPr>
            <sz val="9"/>
            <color rgb="FF000000"/>
            <rFont val="Tahoma"/>
            <family val="2"/>
          </rPr>
          <t xml:space="preserve">
</t>
        </r>
      </text>
    </comment>
    <comment ref="E9" authorId="0" shapeId="0" xr:uid="{E5C62503-7E19-4318-93A4-76F1938A3AF4}">
      <text>
        <r>
          <rPr>
            <sz val="12"/>
            <color rgb="FF000000"/>
            <rFont val="Arial"/>
            <family val="2"/>
          </rPr>
          <t>This counts the total number of FOOD entered in as RED in the Classification column.</t>
        </r>
        <r>
          <rPr>
            <sz val="9"/>
            <color rgb="FF000000"/>
            <rFont val="Tahoma"/>
            <family val="2"/>
          </rPr>
          <t xml:space="preserve">
</t>
        </r>
      </text>
    </comment>
    <comment ref="H9" authorId="2" shapeId="0" xr:uid="{EF0A1F4F-F95B-42B6-A1BF-C36049212282}">
      <text>
        <r>
          <rPr>
            <sz val="9"/>
            <color rgb="FF000000"/>
            <rFont val="Tahoma"/>
            <family val="2"/>
          </rPr>
          <t>This equals the total number of FOOD entered in as RED in the Classification column, divided by the total number of all FOOD items.</t>
        </r>
      </text>
    </comment>
    <comment ref="J9" authorId="2" shapeId="0" xr:uid="{35A8C55C-3322-4324-9B9A-356AE4DC0333}">
      <text>
        <r>
          <rPr>
            <sz val="9"/>
            <color rgb="FF000000"/>
            <rFont val="Tahoma"/>
            <family val="2"/>
          </rPr>
          <t>This equals the total number of FOOD entered in as RED in the Classification column, divided by the total number of all FOOD and DRINK items.</t>
        </r>
      </text>
    </comment>
    <comment ref="B13" authorId="0" shapeId="0" xr:uid="{A9E3B86D-C55A-4BFD-B851-502F6BC6BC6A}">
      <text>
        <r>
          <rPr>
            <sz val="11"/>
            <color indexed="81"/>
            <rFont val="Arial"/>
            <family val="2"/>
          </rPr>
          <t>This refers to the area of the outlet where the product is. For example "Vending Machine - Ground Block", or "Coca-Cola Vending Machine" or "Vending Machine #.
It may be helpful to number the areas when there are more than one. For example -  vending 1, vending 2 and vending 3.</t>
        </r>
      </text>
    </comment>
    <comment ref="C13" authorId="0" shapeId="0" xr:uid="{C0E1BBF8-67AF-439E-9DD7-682AEAAA787B}">
      <text>
        <r>
          <rPr>
            <sz val="12"/>
            <color indexed="81"/>
            <rFont val="Arial"/>
            <family val="2"/>
          </rPr>
          <t xml:space="preserve">Select if your product a food or a drink.
</t>
        </r>
      </text>
    </comment>
    <comment ref="D13" authorId="0" shapeId="0" xr:uid="{96E38169-E2DE-45C3-A9CC-BF554A9D2156}">
      <text>
        <r>
          <rPr>
            <sz val="11"/>
            <color rgb="FF000000"/>
            <rFont val="Arial"/>
            <family val="2"/>
          </rPr>
          <t xml:space="preserve">Product brand: If the product is packaged, record the brand name here. If the product is not packaged, refer to product type.
</t>
        </r>
        <r>
          <rPr>
            <sz val="11"/>
            <color rgb="FF000000"/>
            <rFont val="Arial"/>
            <family val="2"/>
          </rPr>
          <t xml:space="preserve">
</t>
        </r>
        <r>
          <rPr>
            <sz val="11"/>
            <color rgb="FF000000"/>
            <rFont val="Arial"/>
            <family val="2"/>
          </rPr>
          <t>Product type: Record the type of product you are classifying, for example: fruit.</t>
        </r>
      </text>
    </comment>
    <comment ref="E13" authorId="0" shapeId="0" xr:uid="{42D4639E-522D-40EB-8BDD-DC77FBAF60D1}">
      <text>
        <r>
          <rPr>
            <sz val="11"/>
            <color indexed="81"/>
            <rFont val="Arial"/>
            <family val="2"/>
          </rPr>
          <t>Refers to specific criteria about the product that may help with classification.
For example - serve size, flavour, nutrition claims such as  'Diet' or 'Low-fat', any additions that the product is served with such as spreads, dressings or condiments.</t>
        </r>
      </text>
    </comment>
    <comment ref="F13" authorId="0" shapeId="0" xr:uid="{ADCAD4B3-C274-4340-99EB-F80AA6B69FC1}">
      <text>
        <r>
          <rPr>
            <sz val="11"/>
            <color indexed="81"/>
            <rFont val="Arial"/>
            <family val="2"/>
          </rPr>
          <t xml:space="preserve">This is for drinks only.
Some drinks are classified based on their serve size. Please record the serve size of the drink here in number format without units. For example, if the drink is 300mL, write "300". </t>
        </r>
      </text>
    </comment>
    <comment ref="G13" authorId="0" shapeId="0" xr:uid="{C3D65756-A6A1-45B5-9043-DB7DDBC46439}">
      <text>
        <r>
          <rPr>
            <sz val="11"/>
            <color rgb="FF000000"/>
            <rFont val="Arial"/>
            <family val="2"/>
          </rPr>
          <t xml:space="preserve">This is for drinks only, not food.
</t>
        </r>
        <r>
          <rPr>
            <sz val="11"/>
            <color rgb="FF000000"/>
            <rFont val="Arial"/>
            <family val="2"/>
          </rPr>
          <t xml:space="preserve">
</t>
        </r>
        <r>
          <rPr>
            <sz val="11"/>
            <color rgb="FF000000"/>
            <rFont val="Arial"/>
            <family val="2"/>
          </rPr>
          <t xml:space="preserve">Tick Yes or No for each item. The worksheet will only count the items that are ticked 'Yes'. 
</t>
        </r>
        <r>
          <rPr>
            <sz val="11"/>
            <color rgb="FF000000"/>
            <rFont val="Arial"/>
            <family val="2"/>
          </rPr>
          <t xml:space="preserve">
</t>
        </r>
        <r>
          <rPr>
            <sz val="11"/>
            <color rgb="FF000000"/>
            <rFont val="Arial"/>
            <family val="2"/>
          </rPr>
          <t>Refer to the Policy for a definition of intense sweetener.</t>
        </r>
      </text>
    </comment>
    <comment ref="H13" authorId="0" shapeId="0" xr:uid="{3B62F291-0B2B-4CD1-9A74-E7C6F2AAF4C9}">
      <text>
        <r>
          <rPr>
            <sz val="11"/>
            <color rgb="FF000000"/>
            <rFont val="Arial"/>
            <family val="2"/>
          </rPr>
          <t xml:space="preserve">Record the category that your product fits into, according to the How to Classify Food and Drink guide.
</t>
        </r>
        <r>
          <rPr>
            <sz val="11"/>
            <color rgb="FF000000"/>
            <rFont val="Arial"/>
            <family val="2"/>
          </rPr>
          <t xml:space="preserve">
</t>
        </r>
        <r>
          <rPr>
            <sz val="11"/>
            <color rgb="FF000000"/>
            <rFont val="Arial"/>
            <family val="2"/>
          </rPr>
          <t xml:space="preserve">For example, 
</t>
        </r>
        <r>
          <rPr>
            <sz val="11"/>
            <color rgb="FF000000"/>
            <rFont val="Arial"/>
            <family val="2"/>
          </rPr>
          <t xml:space="preserve">
</t>
        </r>
        <r>
          <rPr>
            <sz val="11"/>
            <color rgb="FF000000"/>
            <rFont val="Arial"/>
            <family val="2"/>
          </rPr>
          <t xml:space="preserve">* a muesli bar will fit into the category of 'Sweet Snacks'.
</t>
        </r>
        <r>
          <rPr>
            <sz val="11"/>
            <color rgb="FF000000"/>
            <rFont val="Arial"/>
            <family val="2"/>
          </rPr>
          <t xml:space="preserve">
</t>
        </r>
        <r>
          <rPr>
            <sz val="11"/>
            <color rgb="FF000000"/>
            <rFont val="Arial"/>
            <family val="2"/>
          </rPr>
          <t xml:space="preserve">* cheese &amp; crackers will fit into the category of "Savoury Snacks".
</t>
        </r>
        <r>
          <rPr>
            <sz val="11"/>
            <color rgb="FF000000"/>
            <rFont val="Arial"/>
            <family val="2"/>
          </rPr>
          <t xml:space="preserve">
</t>
        </r>
        <r>
          <rPr>
            <sz val="11"/>
            <color rgb="FF000000"/>
            <rFont val="Arial"/>
            <family val="2"/>
          </rPr>
          <t>* a chocolate milk will fit into the category of "Flavoured Milks".</t>
        </r>
      </text>
    </comment>
    <comment ref="I13" authorId="0" shapeId="0" xr:uid="{8C90165C-F96E-4A6E-BCBE-5B363A51CD4C}">
      <text>
        <r>
          <rPr>
            <sz val="11"/>
            <color indexed="81"/>
            <rFont val="Arial"/>
            <family val="2"/>
          </rPr>
          <t xml:space="preserve">According to the information available in the </t>
        </r>
        <r>
          <rPr>
            <i/>
            <sz val="11"/>
            <color indexed="81"/>
            <rFont val="Arial"/>
            <family val="2"/>
          </rPr>
          <t>How to Classify Food and Drink Guide</t>
        </r>
        <r>
          <rPr>
            <sz val="11"/>
            <color indexed="81"/>
            <rFont val="Arial"/>
            <family val="2"/>
          </rPr>
          <t xml:space="preserve">, classify the product Green, Amber or Red.
</t>
        </r>
        <r>
          <rPr>
            <b/>
            <sz val="11"/>
            <color indexed="81"/>
            <rFont val="Arial"/>
            <family val="2"/>
          </rPr>
          <t>If you leave this column blank, your product will not be counted.</t>
        </r>
      </text>
    </comment>
    <comment ref="J13" authorId="0" shapeId="0" xr:uid="{D96602A1-2750-416E-894E-EBE23707A04A}">
      <text>
        <r>
          <rPr>
            <sz val="11"/>
            <color rgb="FF000000"/>
            <rFont val="Arial"/>
            <family val="2"/>
          </rPr>
          <t xml:space="preserve">Enter the number of times the item is offered in the individual vending machine.
</t>
        </r>
        <r>
          <rPr>
            <sz val="11"/>
            <color rgb="FF000000"/>
            <rFont val="Arial"/>
            <family val="2"/>
          </rPr>
          <t xml:space="preserve">
</t>
        </r>
        <r>
          <rPr>
            <sz val="11"/>
            <color rgb="FF000000"/>
            <rFont val="Arial"/>
            <family val="2"/>
          </rPr>
          <t>Refer to the Policy for the definition of Offer.</t>
        </r>
      </text>
    </comment>
    <comment ref="K13" authorId="0" shapeId="0" xr:uid="{E92F7143-BC9A-4E6D-8DAE-9EF988FF9E1D}">
      <text>
        <r>
          <rPr>
            <sz val="11"/>
            <color indexed="81"/>
            <rFont val="Arial"/>
            <family val="2"/>
          </rPr>
          <t>Enter the number of times the item is on display in the individual vending machine.
Refer to the Policy for a definition of Display.</t>
        </r>
      </text>
    </comment>
    <comment ref="L13" authorId="0" shapeId="0" xr:uid="{62A5EEF3-B390-48B0-8E39-FAC5FEFC3854}">
      <text>
        <r>
          <rPr>
            <sz val="11"/>
            <color indexed="81"/>
            <rFont val="Arial"/>
            <family val="2"/>
          </rPr>
          <t>Use this column to write any notes, comments or suggestions that you may have in relation to assessing your items.
Adding photos can assist when referring to items at a later point in time.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Jackie Smith</author>
    <author>Atzemis, Anastasia</author>
    <author>Author</author>
    <author>Smith, Jackie</author>
  </authors>
  <commentList>
    <comment ref="G4" authorId="0" shapeId="0" xr:uid="{EBC35F43-A5C8-7841-A5A4-7A7F91952751}">
      <text>
        <r>
          <rPr>
            <sz val="10"/>
            <color rgb="FF000000"/>
            <rFont val="Calibri"/>
            <family val="2"/>
            <scheme val="minor"/>
          </rPr>
          <t>This data is populated from the column "How many are on offer", and uses the Classification column to calculate the number of Green, Amber and Red items.</t>
        </r>
        <r>
          <rPr>
            <sz val="10"/>
            <color rgb="FF000000"/>
            <rFont val="Calibri"/>
            <family val="2"/>
            <scheme val="minor"/>
          </rPr>
          <t xml:space="preserve">
</t>
        </r>
      </text>
    </comment>
    <comment ref="I4" authorId="0" shapeId="0" xr:uid="{A2A4D316-93C0-BB40-A058-626D0294DB89}">
      <text>
        <r>
          <rPr>
            <sz val="10"/>
            <color rgb="FF000000"/>
            <rFont val="Calibri"/>
            <family val="2"/>
            <scheme val="minor"/>
          </rPr>
          <t>This data is populated from the column "How many are on display", and uses the Classification column to calculate the number of Green, Amber and Red items.</t>
        </r>
        <r>
          <rPr>
            <sz val="10"/>
            <color rgb="FF000000"/>
            <rFont val="Calibri"/>
            <family val="2"/>
            <scheme val="minor"/>
          </rPr>
          <t xml:space="preserve">
</t>
        </r>
      </text>
    </comment>
    <comment ref="E5" authorId="1" shapeId="0" xr:uid="{911F8A42-C6EC-455A-BB22-9D1ED01E273A}">
      <text>
        <r>
          <rPr>
            <sz val="11"/>
            <color rgb="FF000000"/>
            <rFont val="Arial"/>
            <family val="2"/>
          </rPr>
          <t>This counts the total number of FOOD and DRINK entered in as GREEN in the Classification column.</t>
        </r>
        <r>
          <rPr>
            <sz val="9"/>
            <color rgb="FF000000"/>
            <rFont val="Tahoma"/>
            <family val="2"/>
          </rPr>
          <t xml:space="preserve">
</t>
        </r>
      </text>
    </comment>
    <comment ref="E6" authorId="1" shapeId="0" xr:uid="{3BDA93F4-15E9-419E-BDCD-0E68CB9B946D}">
      <text>
        <r>
          <rPr>
            <sz val="10"/>
            <color rgb="FF000000"/>
            <rFont val="Arial"/>
            <family val="2"/>
          </rPr>
          <t>This counts the total number of FOOD and DRINK entered in as AMBER in the Classification column.</t>
        </r>
        <r>
          <rPr>
            <sz val="9"/>
            <color rgb="FF000000"/>
            <rFont val="Tahoma"/>
            <family val="2"/>
          </rPr>
          <t xml:space="preserve">
</t>
        </r>
      </text>
    </comment>
    <comment ref="B7" authorId="2" shapeId="0" xr:uid="{3BA42539-13DD-4862-A690-FE9C73BB2039}">
      <text>
        <r>
          <rPr>
            <sz val="12"/>
            <color indexed="81"/>
            <rFont val="Arial"/>
            <family val="2"/>
          </rPr>
          <t>This will automatically add up all of your food items you have entered in to give you a total.</t>
        </r>
      </text>
    </comment>
    <comment ref="E7" authorId="1" shapeId="0" xr:uid="{52D2D1B8-BC94-4C8D-B0EF-11A5F133AF8D}">
      <text>
        <r>
          <rPr>
            <sz val="12"/>
            <color rgb="FF000000"/>
            <rFont val="Arial"/>
            <family val="2"/>
          </rPr>
          <t xml:space="preserve">This counts the number of DRINKS that  contain intense sweetener (they have "Yes" selected in the column for intense sweetener).
</t>
        </r>
      </text>
    </comment>
    <comment ref="B8" authorId="2" shapeId="0" xr:uid="{8EE4CE89-550F-45C8-B19F-835B3A6203CC}">
      <text>
        <r>
          <rPr>
            <sz val="12"/>
            <color indexed="81"/>
            <rFont val="Arial"/>
            <family val="2"/>
          </rPr>
          <t>This will automatically add up all of your drink items you have entered in to give you a total.</t>
        </r>
      </text>
    </comment>
    <comment ref="E8" authorId="1" shapeId="0" xr:uid="{95C7677B-F511-4592-BDCC-C3014B81D6AB}">
      <text>
        <r>
          <rPr>
            <sz val="12"/>
            <color rgb="FF000000"/>
            <rFont val="Arial"/>
            <family val="2"/>
          </rPr>
          <t>This counts the total number of DRINKS entered in as RED in the Classification column.</t>
        </r>
        <r>
          <rPr>
            <sz val="9"/>
            <color rgb="FF000000"/>
            <rFont val="Tahoma"/>
            <family val="2"/>
          </rPr>
          <t xml:space="preserve">
</t>
        </r>
        <r>
          <rPr>
            <sz val="9"/>
            <color rgb="FF000000"/>
            <rFont val="Tahoma"/>
            <family val="2"/>
          </rPr>
          <t xml:space="preserve">
</t>
        </r>
      </text>
    </comment>
    <comment ref="E9" authorId="1" shapeId="0" xr:uid="{E44A228A-EFA2-4817-A568-380F3DE28F50}">
      <text>
        <r>
          <rPr>
            <sz val="12"/>
            <color rgb="FF000000"/>
            <rFont val="Arial"/>
            <family val="2"/>
          </rPr>
          <t>This counts the total number of FOOD entered in as RED in the Classification column.</t>
        </r>
        <r>
          <rPr>
            <sz val="9"/>
            <color rgb="FF000000"/>
            <rFont val="Tahoma"/>
            <family val="2"/>
          </rPr>
          <t xml:space="preserve">
</t>
        </r>
      </text>
    </comment>
    <comment ref="H9" authorId="1" shapeId="0" xr:uid="{A4EE3047-9BE4-4C9B-9CB8-82A729266EA9}">
      <text>
        <r>
          <rPr>
            <sz val="12"/>
            <color rgb="FF000000"/>
            <rFont val="Calibri"/>
            <family val="2"/>
            <scheme val="minor"/>
          </rPr>
          <t>This equals the total number of FOOD entered in as RED in the Classification column, divided by the total number of all FOOD items.</t>
        </r>
        <r>
          <rPr>
            <sz val="12"/>
            <color rgb="FF000000"/>
            <rFont val="Calibri"/>
            <family val="2"/>
            <scheme val="minor"/>
          </rPr>
          <t xml:space="preserve">
</t>
        </r>
      </text>
    </comment>
    <comment ref="J9" authorId="1" shapeId="0" xr:uid="{1D4409FF-ED53-4B68-92D4-722EC42D1A5E}">
      <text>
        <r>
          <rPr>
            <sz val="12"/>
            <color rgb="FF000000"/>
            <rFont val="Calibri"/>
            <family val="2"/>
            <scheme val="minor"/>
          </rPr>
          <t>This equals the total number of FOOD entered in as RED in the Classification column, divided by the total number of all FOOD and DRINK items.</t>
        </r>
        <r>
          <rPr>
            <sz val="12"/>
            <color rgb="FF000000"/>
            <rFont val="Calibri"/>
            <family val="2"/>
            <scheme val="minor"/>
          </rPr>
          <t xml:space="preserve">
</t>
        </r>
      </text>
    </comment>
    <comment ref="B13" authorId="1" shapeId="0" xr:uid="{61ABB507-C961-468E-BEB8-A4809A8FB932}">
      <text>
        <r>
          <rPr>
            <sz val="11"/>
            <color indexed="81"/>
            <rFont val="Arial"/>
            <family val="2"/>
          </rPr>
          <t>This refers to the area of the outlet where the product is. For example "Vending Machine - Ground Block", or "Coca-Cola Vending Machine" or "Vending Machine #. It may be helpful to number the areas when there are more than one. For example -  vending 1, vending 2 and vending 3.</t>
        </r>
      </text>
    </comment>
    <comment ref="C13" authorId="3" shapeId="0" xr:uid="{C953F0F1-2478-4406-BF61-D0965BEDB52C}">
      <text>
        <r>
          <rPr>
            <sz val="11"/>
            <color indexed="81"/>
            <rFont val="Arial"/>
            <family val="2"/>
          </rPr>
          <t xml:space="preserve">Select if your product is a food or a drink
</t>
        </r>
      </text>
    </comment>
    <comment ref="D13" authorId="1" shapeId="0" xr:uid="{BC298D19-1F25-49A2-B364-0337189DFEFD}">
      <text>
        <r>
          <rPr>
            <sz val="11"/>
            <color indexed="81"/>
            <rFont val="Arial"/>
            <family val="2"/>
          </rPr>
          <t>Product brand: If the product is packaged, record the brand name here. If the product is not packaged, refer to product type. Product type: Record the type of product you are classifying, for example: fruit.</t>
        </r>
      </text>
    </comment>
    <comment ref="E13" authorId="1" shapeId="0" xr:uid="{7D2F9CD1-4860-47FD-A399-BFDE36825DA0}">
      <text>
        <r>
          <rPr>
            <sz val="11"/>
            <color indexed="81"/>
            <rFont val="Arial"/>
            <family val="2"/>
          </rPr>
          <t>Refers to specific criteria about the product that may help with classification. For example - serve size, flavour, nutrition claims such as  'Diet' or 'Low-fat', any additions that the product is served with such as spreads, dressings or condiments.</t>
        </r>
      </text>
    </comment>
    <comment ref="F13" authorId="3" shapeId="0" xr:uid="{FA7AD59E-7F46-4312-90EB-30639EF80824}">
      <text>
        <r>
          <rPr>
            <sz val="11"/>
            <color rgb="FF000000"/>
            <rFont val="Arial"/>
            <family val="2"/>
          </rPr>
          <t xml:space="preserve">This is for drinks only. Some drinks are classified based on their serve size. Please record the serve size of the drink here in number format without units. For example, if the drink is 300mL, write "300". </t>
        </r>
      </text>
    </comment>
    <comment ref="G13" authorId="3" shapeId="0" xr:uid="{243FE488-FD8A-4A69-97E9-30525BD0CAB9}">
      <text>
        <r>
          <rPr>
            <sz val="11"/>
            <color indexed="81"/>
            <rFont val="Arial"/>
            <family val="2"/>
          </rPr>
          <t>This is for drinks only, not food. Tick Yes or No for each item. The worksheet will only count the items that are ticked 'Yes'. Refer to the Policy for a definition of intense sweetener. Common intense sweeteners include Acesulphame K, Advantame, Alitame, Aspartame, Aspartame-acesulphame salt, Cyclamate, Monk fruit extract, Neotame, Saccharin, Stevia, Sucralose, Thaumatin</t>
        </r>
      </text>
    </comment>
    <comment ref="H13" authorId="1" shapeId="0" xr:uid="{C1680344-5846-4066-B1D9-506FC1F187B9}">
      <text>
        <r>
          <rPr>
            <sz val="11"/>
            <color rgb="FF000000"/>
            <rFont val="Arial"/>
            <family val="2"/>
          </rPr>
          <t xml:space="preserve">Record the category that your product fits into, according to the How to Classify Food and Drink guide.
</t>
        </r>
        <r>
          <rPr>
            <sz val="11"/>
            <color rgb="FF000000"/>
            <rFont val="Arial"/>
            <family val="2"/>
          </rPr>
          <t xml:space="preserve">For example:
</t>
        </r>
        <r>
          <rPr>
            <sz val="11"/>
            <color rgb="FF000000"/>
            <rFont val="Arial"/>
            <family val="2"/>
          </rPr>
          <t xml:space="preserve">* a muesli bar will fit into the category of 'Sweet Snacks'.
</t>
        </r>
        <r>
          <rPr>
            <sz val="11"/>
            <color rgb="FF000000"/>
            <rFont val="Arial"/>
            <family val="2"/>
          </rPr>
          <t xml:space="preserve">* cheese &amp; crackers will fit into the category of "Savoury Snacks". 
</t>
        </r>
        <r>
          <rPr>
            <sz val="11"/>
            <color rgb="FF000000"/>
            <rFont val="Arial"/>
            <family val="2"/>
          </rPr>
          <t>* a chocolate milk will fit into the category of "Flavoured Milks".</t>
        </r>
      </text>
    </comment>
    <comment ref="I13" authorId="1" shapeId="0" xr:uid="{C9AAFF9C-043A-4091-BC80-5853957D786B}">
      <text>
        <r>
          <rPr>
            <sz val="11"/>
            <color rgb="FF000000"/>
            <rFont val="Arial"/>
            <family val="2"/>
          </rPr>
          <t xml:space="preserve">According to the information available in the How to Classify Food and Drink Guide, classify the product Green, Amber or Red.
</t>
        </r>
        <r>
          <rPr>
            <sz val="11"/>
            <color rgb="FF000000"/>
            <rFont val="Arial"/>
            <family val="2"/>
          </rPr>
          <t xml:space="preserve">
</t>
        </r>
        <r>
          <rPr>
            <b/>
            <sz val="11"/>
            <color rgb="FF000000"/>
            <rFont val="Arial"/>
            <family val="2"/>
          </rPr>
          <t>If you leave this column blank, your product will not be counted.</t>
        </r>
      </text>
    </comment>
    <comment ref="J13" authorId="1" shapeId="0" xr:uid="{78C2F1E5-DC54-4EEE-AD53-60D533B1865D}">
      <text>
        <r>
          <rPr>
            <sz val="11"/>
            <color rgb="FF000000"/>
            <rFont val="Arial"/>
            <family val="2"/>
          </rPr>
          <t xml:space="preserve">Enter the number of times the item is offered in the individual vending machine.
</t>
        </r>
        <r>
          <rPr>
            <sz val="11"/>
            <color rgb="FF000000"/>
            <rFont val="Arial"/>
            <family val="2"/>
          </rPr>
          <t>Refer to the Policy for a definition of Offer.</t>
        </r>
      </text>
    </comment>
    <comment ref="K13" authorId="1" shapeId="0" xr:uid="{D18BB239-6A67-4AFA-99D2-FF414A4E02D0}">
      <text>
        <r>
          <rPr>
            <sz val="11"/>
            <color rgb="FF000000"/>
            <rFont val="Arial"/>
            <family val="2"/>
          </rPr>
          <t xml:space="preserve">Enter the number of times the item is on display in the individual vending machine.
</t>
        </r>
        <r>
          <rPr>
            <sz val="11"/>
            <color rgb="FF000000"/>
            <rFont val="Arial"/>
            <family val="2"/>
          </rPr>
          <t>Refer to the Policy for a definition of Display.</t>
        </r>
      </text>
    </comment>
    <comment ref="L13" authorId="3" shapeId="0" xr:uid="{CDAEC410-47A5-46A5-8E55-CEE875B623EC}">
      <text>
        <r>
          <rPr>
            <sz val="11"/>
            <color indexed="81"/>
            <rFont val="Arial"/>
            <family val="2"/>
          </rPr>
          <t>Use this column to write any notes, comments or suggestions that you may have in relation to assessing your items.
Adding photos can assist when referring to items at a later point in time.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Jackie Smith</author>
    <author>Atzemis, Anastasia</author>
    <author>Author</author>
    <author>Smith, Jackie</author>
  </authors>
  <commentList>
    <comment ref="G4" authorId="0" shapeId="0" xr:uid="{77CC420F-8EE2-734D-ACF4-96B5E4F6C48D}">
      <text>
        <r>
          <rPr>
            <sz val="10"/>
            <color rgb="FF000000"/>
            <rFont val="Calibri"/>
            <family val="2"/>
            <scheme val="minor"/>
          </rPr>
          <t>This data is populated from the column "How many are on offer?", and uses the Classification column to calculate the number of Green, Amber and Red items.</t>
        </r>
      </text>
    </comment>
    <comment ref="I4" authorId="0" shapeId="0" xr:uid="{89467F14-308C-874E-83D9-482666CFB2CB}">
      <text>
        <r>
          <rPr>
            <sz val="10"/>
            <color rgb="FF000000"/>
            <rFont val="Calibri"/>
            <family val="2"/>
            <scheme val="minor"/>
          </rPr>
          <t>This data is populated from the column "How many are on display?", and uses the Classification column to calculate the number of Green, Amber and Red items.</t>
        </r>
      </text>
    </comment>
    <comment ref="E5" authorId="1" shapeId="0" xr:uid="{2DDF5489-4FB1-4F50-A38F-3D1D2E720CA3}">
      <text>
        <r>
          <rPr>
            <sz val="11"/>
            <color rgb="FF000000"/>
            <rFont val="Arial"/>
            <family val="2"/>
          </rPr>
          <t>This counts the total number of FOOD and DRINK entered in as Green in the Classification column.</t>
        </r>
        <r>
          <rPr>
            <sz val="9"/>
            <color rgb="FF000000"/>
            <rFont val="Tahoma"/>
            <family val="2"/>
          </rPr>
          <t xml:space="preserve">
</t>
        </r>
      </text>
    </comment>
    <comment ref="B6" authorId="2" shapeId="0" xr:uid="{AEAABC18-A6E7-4718-BB63-915305D19B1D}">
      <text>
        <r>
          <rPr>
            <sz val="12"/>
            <color indexed="81"/>
            <rFont val="Arial"/>
            <family val="2"/>
          </rPr>
          <t>This will automatically add up all of your food items you have entered in to give you a total.</t>
        </r>
      </text>
    </comment>
    <comment ref="E6" authorId="1" shapeId="0" xr:uid="{CDD396CD-9828-4FB0-BEED-0DA552D61F87}">
      <text>
        <r>
          <rPr>
            <sz val="11"/>
            <color rgb="FF000000"/>
            <rFont val="Arial"/>
            <family val="2"/>
          </rPr>
          <t>This counts the total number of FOOD entered in as Amber in the Classification column.</t>
        </r>
        <r>
          <rPr>
            <sz val="9"/>
            <color rgb="FF000000"/>
            <rFont val="Tahoma"/>
            <family val="2"/>
          </rPr>
          <t xml:space="preserve">
</t>
        </r>
      </text>
    </comment>
    <comment ref="E7" authorId="1" shapeId="0" xr:uid="{3C194217-DC9F-4D4F-AF83-1118381F0ADA}">
      <text>
        <r>
          <rPr>
            <sz val="11"/>
            <color rgb="FF000000"/>
            <rFont val="Arial"/>
            <family val="2"/>
          </rPr>
          <t>This counts the total number of FOOD entered in as RED in the Classification column.</t>
        </r>
      </text>
    </comment>
    <comment ref="B10" authorId="1" shapeId="0" xr:uid="{DD649C91-AD09-444D-B0D3-8DF4BE071ED4}">
      <text>
        <r>
          <rPr>
            <sz val="11"/>
            <color indexed="81"/>
            <rFont val="Arial"/>
            <family val="2"/>
          </rPr>
          <t>This refers to the area of the outlet where the product is. For example "Vending Machine - Ground Block", or "Coca-Cola Vending Machine" or "Vending Machine #. It may be helpful to number the areas when there are more than one. For example -  vending 1, vending 2 and vending 3.</t>
        </r>
      </text>
    </comment>
    <comment ref="C10" authorId="1" shapeId="0" xr:uid="{B8EF9E36-4ED2-4E96-8488-3323BC5AF836}">
      <text>
        <r>
          <rPr>
            <sz val="11"/>
            <color indexed="81"/>
            <rFont val="Arial"/>
            <family val="2"/>
          </rPr>
          <t>Product brand: If the product is packaged, record the brand name here. If the product is not packaged, refer to product type. Product type: Record the type of product you are classifying, for example: fruit.</t>
        </r>
      </text>
    </comment>
    <comment ref="D10" authorId="1" shapeId="0" xr:uid="{39381627-474F-4270-A661-EC907D00E7AC}">
      <text>
        <r>
          <rPr>
            <sz val="11"/>
            <color indexed="81"/>
            <rFont val="Arial"/>
            <family val="2"/>
          </rPr>
          <t>Refers to specific criteria about the product that may help with classification. For example - serve size, flavour, nutrition claims such as  'Diet' or 'Low-fat', any additions that the product is served with such as spreads, dressings or condiments.</t>
        </r>
      </text>
    </comment>
    <comment ref="E10" authorId="1" shapeId="0" xr:uid="{7C5BEC37-111F-4BDC-B873-098AE82CA419}">
      <text>
        <r>
          <rPr>
            <sz val="11"/>
            <color indexed="81"/>
            <rFont val="Arial"/>
            <family val="2"/>
          </rPr>
          <t xml:space="preserve">Record the category that your product fits into, according to the How to Classify Food and Drink guide.
For example:
* a muesli bar will fit into the category of 'Sweet Snacks'.
* cheese &amp; crackers will fit into the category of "Savoury Snacks". </t>
        </r>
      </text>
    </comment>
    <comment ref="F10" authorId="1" shapeId="0" xr:uid="{7DA3BD18-721F-45E5-8179-6F9D828EB47B}">
      <text>
        <r>
          <rPr>
            <sz val="11"/>
            <color indexed="81"/>
            <rFont val="Arial"/>
            <family val="2"/>
          </rPr>
          <t xml:space="preserve">According to the information available in the How to Classify Food and Drink Guide, classify the product Green, Amber or Red.
</t>
        </r>
        <r>
          <rPr>
            <b/>
            <sz val="11"/>
            <color indexed="81"/>
            <rFont val="Arial"/>
            <family val="2"/>
          </rPr>
          <t>If you leave this column blank, your product will not be counted.</t>
        </r>
      </text>
    </comment>
    <comment ref="G10" authorId="1" shapeId="0" xr:uid="{71F41298-ABDD-4663-9287-E604BE87E93A}">
      <text>
        <r>
          <rPr>
            <sz val="11"/>
            <color indexed="81"/>
            <rFont val="Arial"/>
            <family val="2"/>
          </rPr>
          <t>Enter the number of times the item is offered in the individual vending machine.
Refer to the Policy for a definition of Offer.</t>
        </r>
      </text>
    </comment>
    <comment ref="H10" authorId="1" shapeId="0" xr:uid="{4BB4F5EF-DE02-40DA-AC61-3101532A2F34}">
      <text>
        <r>
          <rPr>
            <sz val="11"/>
            <color indexed="81"/>
            <rFont val="Arial"/>
            <family val="2"/>
          </rPr>
          <t>Enter the number of times the item is on display in the individual vending machine.
Refer to the Policy for a definition of Display.</t>
        </r>
      </text>
    </comment>
    <comment ref="I10" authorId="3" shapeId="0" xr:uid="{C9225CB1-2F44-49B3-9397-7C2C6195C622}">
      <text>
        <r>
          <rPr>
            <sz val="11"/>
            <color rgb="FF000000"/>
            <rFont val="Arial"/>
            <family val="2"/>
          </rPr>
          <t xml:space="preserve">Use this column to write any notes, comments or suggestions that you may have in relation to assessing your items.
</t>
        </r>
        <r>
          <rPr>
            <sz val="11"/>
            <color rgb="FF000000"/>
            <rFont val="Arial"/>
            <family val="2"/>
          </rPr>
          <t xml:space="preserve">
</t>
        </r>
        <r>
          <rPr>
            <sz val="11"/>
            <color rgb="FF000000"/>
            <rFont val="Arial"/>
            <family val="2"/>
          </rPr>
          <t>Adding photos can assist when referring to items at a later point in 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Jackie Smith</author>
    <author>Author</author>
    <author>Atzemis, Anastasia</author>
    <author>Smith, Jackie</author>
  </authors>
  <commentList>
    <comment ref="G4" authorId="0" shapeId="0" xr:uid="{95A7607F-E7B7-204C-AA9E-985F87203BE0}">
      <text>
        <r>
          <rPr>
            <sz val="10"/>
            <color rgb="FF000000"/>
            <rFont val="Calibri"/>
            <family val="2"/>
          </rPr>
          <t>This data is populated from the column "How many are on offer", and uses the Classification column to calculate the number of Green, Amber and Red items.</t>
        </r>
      </text>
    </comment>
    <comment ref="I4" authorId="0" shapeId="0" xr:uid="{2C09E874-F170-F94A-B806-DCA0CEEB6DB7}">
      <text>
        <r>
          <rPr>
            <sz val="10"/>
            <color rgb="FF000000"/>
            <rFont val="Calibri"/>
            <family val="2"/>
          </rPr>
          <t xml:space="preserve">This data is populated from the column "How many are on display", and uses the Classification column to calculate the number of Green, Amber and Red items.
</t>
        </r>
      </text>
    </comment>
    <comment ref="E5" authorId="0" shapeId="0" xr:uid="{5B6ADD5F-4200-844E-AE8F-6B9041E8273E}">
      <text>
        <r>
          <rPr>
            <sz val="10"/>
            <color rgb="FF000000"/>
            <rFont val="Calibri"/>
            <family val="2"/>
            <scheme val="minor"/>
          </rPr>
          <t>This counts the total number of DRINKS entered in as Green in the Classification column</t>
        </r>
        <r>
          <rPr>
            <sz val="10"/>
            <color rgb="FF000000"/>
            <rFont val="Calibri"/>
            <family val="2"/>
            <scheme val="minor"/>
          </rPr>
          <t xml:space="preserve"> </t>
        </r>
      </text>
    </comment>
    <comment ref="B6" authorId="1" shapeId="0" xr:uid="{10B62C80-BA1B-480B-BBBE-7366759F85D9}">
      <text>
        <r>
          <rPr>
            <sz val="12"/>
            <color rgb="FF000000"/>
            <rFont val="Arial"/>
            <family val="2"/>
          </rPr>
          <t>This will automatically add up all of your Drink items you have entered in to give you a total.</t>
        </r>
      </text>
    </comment>
    <comment ref="E6" authorId="0" shapeId="0" xr:uid="{4B281E7B-670C-F04B-BFC9-8D82EF943F77}">
      <text>
        <r>
          <rPr>
            <sz val="10"/>
            <color rgb="FF000000"/>
            <rFont val="Calibri"/>
            <family val="2"/>
            <scheme val="minor"/>
          </rPr>
          <t>This counts the total number of DRINKS entered in as Amber in the Classification column.</t>
        </r>
        <r>
          <rPr>
            <sz val="10"/>
            <color rgb="FF000000"/>
            <rFont val="Calibri"/>
            <family val="2"/>
            <scheme val="minor"/>
          </rPr>
          <t xml:space="preserve">
</t>
        </r>
        <r>
          <rPr>
            <sz val="10"/>
            <color rgb="FF000000"/>
            <rFont val="Tahoma"/>
            <family val="2"/>
          </rPr>
          <t xml:space="preserve">
</t>
        </r>
      </text>
    </comment>
    <comment ref="E7" authorId="0" shapeId="0" xr:uid="{ADBF93F0-95AA-EF43-B346-821503BA7219}">
      <text>
        <r>
          <rPr>
            <sz val="10"/>
            <color rgb="FF000000"/>
            <rFont val="Calibri"/>
            <family val="2"/>
            <scheme val="minor"/>
          </rPr>
          <t>This counts the number of DRINKS that  contain intense sweetener (they have "Yes" selected in the column for intense sweetener).</t>
        </r>
        <r>
          <rPr>
            <sz val="10"/>
            <color rgb="FF000000"/>
            <rFont val="Calibri"/>
            <family val="2"/>
            <scheme val="minor"/>
          </rPr>
          <t xml:space="preserve">
</t>
        </r>
      </text>
    </comment>
    <comment ref="E8" authorId="0" shapeId="0" xr:uid="{B856855B-AB30-3541-8B67-298BD2A23E96}">
      <text>
        <r>
          <rPr>
            <sz val="10"/>
            <color rgb="FF000000"/>
            <rFont val="Calibri"/>
            <family val="2"/>
            <scheme val="minor"/>
          </rPr>
          <t>This counts the total number of DRINKS entered in as RED in the Classification column.</t>
        </r>
        <r>
          <rPr>
            <sz val="10"/>
            <color rgb="FF000000"/>
            <rFont val="Calibri"/>
            <family val="2"/>
            <scheme val="minor"/>
          </rPr>
          <t xml:space="preserve">
</t>
        </r>
      </text>
    </comment>
    <comment ref="B11" authorId="2" shapeId="0" xr:uid="{B3CEE8BD-BDF7-4EFA-ABF8-178EE9BED8DD}">
      <text>
        <r>
          <rPr>
            <sz val="11"/>
            <color indexed="81"/>
            <rFont val="Arial"/>
            <family val="2"/>
          </rPr>
          <t>This refers to the area of the outlet where the product is. For example "Vending Machine - Ground Block", or "Coca-Cola Vending Machine" or "Vending Machine #. It may be helpful to number the areas when there are more than one. For example -  vending 1, vending 2 and vending 3.</t>
        </r>
      </text>
    </comment>
    <comment ref="C11" authorId="2" shapeId="0" xr:uid="{C37F0D99-E78C-4941-B029-92CD6FB65C5E}">
      <text>
        <r>
          <rPr>
            <sz val="11"/>
            <color indexed="81"/>
            <rFont val="Arial"/>
            <family val="2"/>
          </rPr>
          <t>Product brand: If the product is packaged, record the brand name here. If the product is not packaged, refer to product type. Product type: Record the type of product you are classifying, for example: fruit.</t>
        </r>
      </text>
    </comment>
    <comment ref="D11" authorId="2" shapeId="0" xr:uid="{FB41CF34-1C95-4231-A430-7016F6D72141}">
      <text>
        <r>
          <rPr>
            <sz val="11"/>
            <color rgb="FF000000"/>
            <rFont val="Arial"/>
            <family val="2"/>
          </rPr>
          <t>Refers to specific criteria about the product that may help with classification. For example - serve size, flavour, nutrition claims such as  'Diet' or 'Low-fat', any additions that the product is served with such as spreads, dressings or condiments.</t>
        </r>
      </text>
    </comment>
    <comment ref="E11" authorId="3" shapeId="0" xr:uid="{D851C79C-566D-4E46-90F4-5B92BA20DB77}">
      <text>
        <r>
          <rPr>
            <sz val="11"/>
            <color rgb="FF000000"/>
            <rFont val="Arial"/>
            <family val="2"/>
          </rPr>
          <t xml:space="preserve">This is for drinks only. Some drinks are classified based on their serve size. Please record the serve size of the drink here in number format without units. For example, if the drink is 300mL, write "300". </t>
        </r>
      </text>
    </comment>
    <comment ref="F11" authorId="3" shapeId="0" xr:uid="{0CB3E2A2-BB1A-40A9-B6CD-962FCD5CADB0}">
      <text>
        <r>
          <rPr>
            <sz val="11"/>
            <color rgb="FF000000"/>
            <rFont val="Arial"/>
            <family val="2"/>
          </rPr>
          <t>This is for drinks only, not food. Tick Yes or No for each item. The worksheet will only count the items that are ticked 'Yes'. Refer to the Policy for a definition of intense sweetener. Common intense sweeteners include Acesulphame K, Advantame, Alitame, Aspartame, Aspartame-acesulphame salt, Cyclamate, Monk fruit extract, Neotame, Saccharin, Stevia, Sucralose, Thaumatin</t>
        </r>
      </text>
    </comment>
    <comment ref="G11" authorId="2" shapeId="0" xr:uid="{FF46491A-26B2-466F-B701-D213D001778A}">
      <text>
        <r>
          <rPr>
            <sz val="11"/>
            <color rgb="FF000000"/>
            <rFont val="Arial"/>
            <family val="2"/>
          </rPr>
          <t xml:space="preserve">Record the category that your product fits into, according to the How to Classify Food and Drink guide.
</t>
        </r>
        <r>
          <rPr>
            <sz val="11"/>
            <color rgb="FF000000"/>
            <rFont val="Arial"/>
            <family val="2"/>
          </rPr>
          <t xml:space="preserve">For example:
</t>
        </r>
        <r>
          <rPr>
            <sz val="11"/>
            <color rgb="FF000000"/>
            <rFont val="Arial"/>
            <family val="2"/>
          </rPr>
          <t>* a chocolate milk will fit into the category of "Flavoured Milks".</t>
        </r>
      </text>
    </comment>
    <comment ref="H11" authorId="2" shapeId="0" xr:uid="{5CA60B4A-2C80-4090-BE3B-64332F9D2DAA}">
      <text>
        <r>
          <rPr>
            <sz val="11"/>
            <color rgb="FF000000"/>
            <rFont val="Arial"/>
            <family val="2"/>
          </rPr>
          <t xml:space="preserve">According to the information available in the How to Classify Food and Drink Guide, classify the product Green, Amber or Red.
</t>
        </r>
        <r>
          <rPr>
            <sz val="11"/>
            <color rgb="FF000000"/>
            <rFont val="Arial"/>
            <family val="2"/>
          </rPr>
          <t xml:space="preserve">
</t>
        </r>
        <r>
          <rPr>
            <b/>
            <sz val="11"/>
            <color rgb="FF000000"/>
            <rFont val="Arial"/>
            <family val="2"/>
          </rPr>
          <t>If you leave this column blank, your product will not be counted.</t>
        </r>
      </text>
    </comment>
    <comment ref="I11" authorId="2" shapeId="0" xr:uid="{528D8280-7B8A-4E43-A7EB-A0E57E09BFFE}">
      <text>
        <r>
          <rPr>
            <sz val="11"/>
            <color rgb="FF000000"/>
            <rFont val="Arial"/>
            <family val="2"/>
          </rPr>
          <t xml:space="preserve">Enter the number of times the item is offered in the individual vending machine.
</t>
        </r>
        <r>
          <rPr>
            <sz val="11"/>
            <color rgb="FF000000"/>
            <rFont val="Arial"/>
            <family val="2"/>
          </rPr>
          <t>Refer to the Policy for a definition of Offer.</t>
        </r>
      </text>
    </comment>
    <comment ref="J11" authorId="2" shapeId="0" xr:uid="{D7BCDE0A-309F-46BE-A041-F439D1C3FD03}">
      <text>
        <r>
          <rPr>
            <sz val="11"/>
            <color indexed="81"/>
            <rFont val="Arial"/>
            <family val="2"/>
          </rPr>
          <t>Enter the number of times the item is on display in the individual vending machine.
Refer to the Policy for a definition of Display.</t>
        </r>
      </text>
    </comment>
    <comment ref="K11" authorId="3" shapeId="0" xr:uid="{6453E4FB-8A7A-4302-872F-FED8048BC599}">
      <text>
        <r>
          <rPr>
            <sz val="11"/>
            <color rgb="FF000000"/>
            <rFont val="Tahoma"/>
            <family val="2"/>
          </rPr>
          <t xml:space="preserve">Use this column to write any notes, comments or suggestions that you may have in relation to assessing your items.
</t>
        </r>
        <r>
          <rPr>
            <sz val="11"/>
            <color rgb="FF000000"/>
            <rFont val="Tahoma"/>
            <family val="2"/>
          </rPr>
          <t xml:space="preserve">
</t>
        </r>
        <r>
          <rPr>
            <sz val="11"/>
            <color rgb="FF000000"/>
            <rFont val="Tahoma"/>
            <family val="2"/>
          </rPr>
          <t>Adding photos can assist when referring to items at a later point in time.</t>
        </r>
        <r>
          <rPr>
            <sz val="9"/>
            <color rgb="FF000000"/>
            <rFont val="Tahoma"/>
            <family val="2"/>
          </rPr>
          <t xml:space="preserve">
</t>
        </r>
      </text>
    </comment>
  </commentList>
</comments>
</file>

<file path=xl/sharedStrings.xml><?xml version="1.0" encoding="utf-8"?>
<sst xmlns="http://schemas.openxmlformats.org/spreadsheetml/2006/main" count="522" uniqueCount="221">
  <si>
    <t>Healthy Options WA</t>
  </si>
  <si>
    <t>Copyright to this material is vested in the State of Western Australia unless otherwise indicated. Apart from any fair dealing for the purposes of private study, research, criticism or review, as permitted under the provisions of the Copyright Act 1968, no part may be reproduced or re-used for any purposes whatsoever without written permission of the State of Western Australia.</t>
  </si>
  <si>
    <t>Offer Count</t>
  </si>
  <si>
    <t>Display Count</t>
  </si>
  <si>
    <t>Policy Requirements for Offer and Display</t>
  </si>
  <si>
    <t>At least 50%</t>
  </si>
  <si>
    <t>No more than 20%</t>
  </si>
  <si>
    <t>Area</t>
  </si>
  <si>
    <t>Product Type/Brand</t>
  </si>
  <si>
    <t>Product Description</t>
  </si>
  <si>
    <t xml:space="preserve">How many are on offer? </t>
  </si>
  <si>
    <t>How many are on display?</t>
  </si>
  <si>
    <t>Notes</t>
  </si>
  <si>
    <t>Green</t>
  </si>
  <si>
    <t>Vending 1</t>
  </si>
  <si>
    <t>Red</t>
  </si>
  <si>
    <t>Savoury Snacks</t>
  </si>
  <si>
    <t>Food or Drink?</t>
  </si>
  <si>
    <t>Drink</t>
  </si>
  <si>
    <t>Food</t>
  </si>
  <si>
    <t>Amber</t>
  </si>
  <si>
    <t>Yes</t>
  </si>
  <si>
    <t>No more than 25%</t>
  </si>
  <si>
    <t>Offer %</t>
  </si>
  <si>
    <t>Display %</t>
  </si>
  <si>
    <t>Mainland</t>
  </si>
  <si>
    <t>Sweetened Drinks</t>
  </si>
  <si>
    <t>Diet Coke</t>
  </si>
  <si>
    <t>No Red drinks</t>
  </si>
  <si>
    <t>Yes/No
(please select)</t>
  </si>
  <si>
    <t>Total Red DRINKS</t>
  </si>
  <si>
    <t>Making healthy choices easier</t>
  </si>
  <si>
    <t>Offer</t>
  </si>
  <si>
    <t>Display</t>
  </si>
  <si>
    <t>Total number of Food Items</t>
  </si>
  <si>
    <t>Total number of Drink Items</t>
  </si>
  <si>
    <r>
      <t xml:space="preserve">No more than 25% of </t>
    </r>
    <r>
      <rPr>
        <b/>
        <sz val="10"/>
        <color theme="1"/>
        <rFont val="Arial"/>
        <family val="2"/>
      </rPr>
      <t>all drinks</t>
    </r>
  </si>
  <si>
    <t>N/A</t>
  </si>
  <si>
    <t>Facility and name of outlet (type answer):</t>
  </si>
  <si>
    <t>Category in the How to Classify Food and Drink guide (select your option)</t>
  </si>
  <si>
    <t>Classification Green/Amber/Red
 (select your option)</t>
  </si>
  <si>
    <t>John West</t>
  </si>
  <si>
    <t>Ready-to-eat</t>
  </si>
  <si>
    <t>Cadbury</t>
  </si>
  <si>
    <t>Sweet Snacks</t>
  </si>
  <si>
    <t>Nippy's</t>
  </si>
  <si>
    <t xml:space="preserve">Apple Juice </t>
  </si>
  <si>
    <t>Orange Juice</t>
  </si>
  <si>
    <t>Juice</t>
  </si>
  <si>
    <t>Nutty Squirrel</t>
  </si>
  <si>
    <t>Dry roasted cashews</t>
  </si>
  <si>
    <t>Nuts</t>
  </si>
  <si>
    <t>Fibre one</t>
  </si>
  <si>
    <t>Peanut butter popcorn bar</t>
  </si>
  <si>
    <t>Uncle Toby's Oats</t>
  </si>
  <si>
    <t>Kettle</t>
  </si>
  <si>
    <t>Chips</t>
  </si>
  <si>
    <t>Popcorn</t>
  </si>
  <si>
    <t>Pirahna</t>
  </si>
  <si>
    <t>Tuna to go</t>
  </si>
  <si>
    <t>Breads &amp; Cereals</t>
  </si>
  <si>
    <t>Julienne - roast chicken</t>
  </si>
  <si>
    <t>Julienne - salt &amp; vinegar</t>
  </si>
  <si>
    <t>Harvest box</t>
  </si>
  <si>
    <t>Spiced roasted nuts and seeds</t>
  </si>
  <si>
    <t>Snaps - Salsa</t>
  </si>
  <si>
    <t>Snaps - BBQ</t>
  </si>
  <si>
    <t>Flavoured - vanilla</t>
  </si>
  <si>
    <t>Flavoured - honey</t>
  </si>
  <si>
    <t>Starburst</t>
  </si>
  <si>
    <t>Snakes</t>
  </si>
  <si>
    <t>Future Bake</t>
  </si>
  <si>
    <t>Double choc chip cookie</t>
  </si>
  <si>
    <t>Soy crisps - original</t>
  </si>
  <si>
    <t>Soy crisps - sweet chilli</t>
  </si>
  <si>
    <t>Safcol</t>
  </si>
  <si>
    <t xml:space="preserve">Tuna and corn </t>
  </si>
  <si>
    <t>Nu</t>
  </si>
  <si>
    <t>Sparkling water</t>
  </si>
  <si>
    <t>Australian Spring Water</t>
  </si>
  <si>
    <t>Water</t>
  </si>
  <si>
    <t>Vitamin water</t>
  </si>
  <si>
    <t>M&amp;Ms</t>
  </si>
  <si>
    <t>Mars</t>
  </si>
  <si>
    <t>Snickers</t>
  </si>
  <si>
    <t>Twix</t>
  </si>
  <si>
    <t>Dairy milk</t>
  </si>
  <si>
    <t>Cheese &amp; crackers</t>
  </si>
  <si>
    <t>Water-unflavoured</t>
  </si>
  <si>
    <t>Coca Cola</t>
  </si>
  <si>
    <t>Nudie</t>
  </si>
  <si>
    <t>Mount Franklin</t>
  </si>
  <si>
    <t>Lime</t>
  </si>
  <si>
    <t>Raspberry</t>
  </si>
  <si>
    <t>Mango</t>
  </si>
  <si>
    <t>Coke Zero</t>
  </si>
  <si>
    <t>Apple juice</t>
  </si>
  <si>
    <t>Orange juice</t>
  </si>
  <si>
    <t>Water-flavoured</t>
  </si>
  <si>
    <t>Glaceau</t>
  </si>
  <si>
    <t>No</t>
  </si>
  <si>
    <t>Cobs</t>
  </si>
  <si>
    <t>Drinks Only Vending Machine</t>
  </si>
  <si>
    <t>Food Only Vending Machine</t>
  </si>
  <si>
    <t>Placement Compliance</t>
  </si>
  <si>
    <t>Placement compliance (will automatically populate based on above answers)</t>
  </si>
  <si>
    <t>Promotion Compliance</t>
  </si>
  <si>
    <t>EXAMPLE ONLY Food &amp; Drink Vending Machine</t>
  </si>
  <si>
    <t>How to use the worksheets</t>
  </si>
  <si>
    <t>Entering data into the worksheets</t>
  </si>
  <si>
    <t>How do I classify my items?</t>
  </si>
  <si>
    <t>How do I count the offer and display for my items?</t>
  </si>
  <si>
    <t>Why can I only use one worksheet per single vending machine?</t>
  </si>
  <si>
    <t>To add multiple rows at a time</t>
  </si>
  <si>
    <t>Are any Amber or Red items positioned at the top or middle section of the vending machine?</t>
  </si>
  <si>
    <t>Total Green FOODS</t>
  </si>
  <si>
    <t>Total Amber FOODS</t>
  </si>
  <si>
    <t>Total Red FOODS</t>
  </si>
  <si>
    <t>Total Green DRINKS</t>
  </si>
  <si>
    <t>Total Amber DRINKS</t>
  </si>
  <si>
    <t>Compliance for Placement</t>
  </si>
  <si>
    <t>Compliance for Promotion</t>
  </si>
  <si>
    <t xml:space="preserve">Overall Compliance (Yes = 100% compliant, No = not 100% compliant) </t>
  </si>
  <si>
    <t>Food and Drink Vending Placement and Promotion Requirements Checklist</t>
  </si>
  <si>
    <r>
      <t xml:space="preserve">Are any Amber or Red items positioned at the top or middle section of the vending machine? </t>
    </r>
    <r>
      <rPr>
        <i/>
        <sz val="10"/>
        <rFont val="Arial"/>
        <family val="2"/>
      </rPr>
      <t>The answer must be No to be compliant.</t>
    </r>
  </si>
  <si>
    <t>Overall Compliance 'Yes' or 'No' (this will automatically populate based on the answers given)</t>
  </si>
  <si>
    <t>Placement compliance (will automatically populate based on above answer)</t>
  </si>
  <si>
    <t>Compliance for Offer:</t>
  </si>
  <si>
    <t>Compliance for Display:</t>
  </si>
  <si>
    <t>Food and Drink Vending Policy Compliance Checklist</t>
  </si>
  <si>
    <t>Food Only Vending Placement and Promotion Requirements Checklist</t>
  </si>
  <si>
    <r>
      <t>Green</t>
    </r>
    <r>
      <rPr>
        <b/>
        <sz val="10"/>
        <rFont val="Arial"/>
        <family val="2"/>
      </rPr>
      <t xml:space="preserve"> foods</t>
    </r>
    <r>
      <rPr>
        <sz val="10"/>
        <rFont val="Arial"/>
        <family val="2"/>
      </rPr>
      <t xml:space="preserve"> on </t>
    </r>
    <r>
      <rPr>
        <b/>
        <sz val="10"/>
        <rFont val="Arial"/>
        <family val="2"/>
      </rPr>
      <t>offer</t>
    </r>
    <r>
      <rPr>
        <sz val="10"/>
        <rFont val="Arial"/>
        <family val="2"/>
      </rPr>
      <t xml:space="preserve"> are at least 50%</t>
    </r>
  </si>
  <si>
    <r>
      <t>Green</t>
    </r>
    <r>
      <rPr>
        <b/>
        <sz val="10"/>
        <rFont val="Arial"/>
        <family val="2"/>
      </rPr>
      <t xml:space="preserve"> food and drinks</t>
    </r>
    <r>
      <rPr>
        <sz val="10"/>
        <rFont val="Arial"/>
        <family val="2"/>
      </rPr>
      <t xml:space="preserve"> on </t>
    </r>
    <r>
      <rPr>
        <b/>
        <sz val="10"/>
        <rFont val="Arial"/>
        <family val="2"/>
      </rPr>
      <t>display</t>
    </r>
    <r>
      <rPr>
        <sz val="10"/>
        <rFont val="Arial"/>
        <family val="2"/>
      </rPr>
      <t xml:space="preserve"> are at least 50% </t>
    </r>
  </si>
  <si>
    <r>
      <t xml:space="preserve">Yes/No
</t>
    </r>
    <r>
      <rPr>
        <i/>
        <sz val="10"/>
        <color rgb="FFC00000"/>
        <rFont val="Arial"/>
        <family val="2"/>
      </rPr>
      <t>This column will automatically populate</t>
    </r>
  </si>
  <si>
    <r>
      <t>Green</t>
    </r>
    <r>
      <rPr>
        <b/>
        <sz val="10"/>
        <rFont val="Arial"/>
        <family val="2"/>
      </rPr>
      <t xml:space="preserve"> food and drinks</t>
    </r>
    <r>
      <rPr>
        <sz val="10"/>
        <rFont val="Arial"/>
        <family val="2"/>
      </rPr>
      <t xml:space="preserve"> on </t>
    </r>
    <r>
      <rPr>
        <b/>
        <sz val="10"/>
        <rFont val="Arial"/>
        <family val="2"/>
      </rPr>
      <t>offer</t>
    </r>
    <r>
      <rPr>
        <sz val="10"/>
        <rFont val="Arial"/>
        <family val="2"/>
      </rPr>
      <t xml:space="preserve"> are at least 50% </t>
    </r>
  </si>
  <si>
    <r>
      <t xml:space="preserve">There are no Red </t>
    </r>
    <r>
      <rPr>
        <b/>
        <sz val="10"/>
        <rFont val="Arial"/>
        <family val="2"/>
      </rPr>
      <t>drinks</t>
    </r>
    <r>
      <rPr>
        <sz val="10"/>
        <rFont val="Arial"/>
        <family val="2"/>
      </rPr>
      <t xml:space="preserve"> on </t>
    </r>
    <r>
      <rPr>
        <b/>
        <sz val="10"/>
        <rFont val="Arial"/>
        <family val="2"/>
      </rPr>
      <t>offer</t>
    </r>
  </si>
  <si>
    <r>
      <t>Green</t>
    </r>
    <r>
      <rPr>
        <b/>
        <sz val="10"/>
        <rFont val="Arial"/>
        <family val="2"/>
      </rPr>
      <t xml:space="preserve"> food and drinks</t>
    </r>
    <r>
      <rPr>
        <sz val="10"/>
        <rFont val="Arial"/>
        <family val="2"/>
      </rPr>
      <t xml:space="preserve"> on </t>
    </r>
    <r>
      <rPr>
        <b/>
        <sz val="10"/>
        <rFont val="Arial"/>
        <family val="2"/>
      </rPr>
      <t>display</t>
    </r>
    <r>
      <rPr>
        <sz val="10"/>
        <rFont val="Arial"/>
        <family val="2"/>
      </rPr>
      <t xml:space="preserve"> are at least 50%</t>
    </r>
  </si>
  <si>
    <r>
      <t xml:space="preserve">There are no Red </t>
    </r>
    <r>
      <rPr>
        <b/>
        <sz val="10"/>
        <rFont val="Arial"/>
        <family val="2"/>
      </rPr>
      <t>drinks</t>
    </r>
    <r>
      <rPr>
        <sz val="10"/>
        <rFont val="Arial"/>
        <family val="2"/>
      </rPr>
      <t xml:space="preserve"> on </t>
    </r>
    <r>
      <rPr>
        <b/>
        <sz val="10"/>
        <rFont val="Arial"/>
        <family val="2"/>
      </rPr>
      <t>display</t>
    </r>
  </si>
  <si>
    <r>
      <t>Placement compliance (</t>
    </r>
    <r>
      <rPr>
        <i/>
        <sz val="10"/>
        <color rgb="FFC00000"/>
        <rFont val="Arial"/>
        <family val="2"/>
      </rPr>
      <t>will automatically populate based on above answer</t>
    </r>
    <r>
      <rPr>
        <sz val="10"/>
        <color rgb="FFC00000"/>
        <rFont val="Arial"/>
        <family val="2"/>
      </rPr>
      <t>)</t>
    </r>
  </si>
  <si>
    <r>
      <t xml:space="preserve">Overall Compliance Yes / No </t>
    </r>
    <r>
      <rPr>
        <sz val="10"/>
        <color rgb="FFC00000"/>
        <rFont val="Arial"/>
        <family val="2"/>
      </rPr>
      <t>(</t>
    </r>
    <r>
      <rPr>
        <i/>
        <sz val="10"/>
        <color rgb="FFC00000"/>
        <rFont val="Arial"/>
        <family val="2"/>
      </rPr>
      <t>this will automatically populate based on the answers given</t>
    </r>
    <r>
      <rPr>
        <sz val="10"/>
        <color rgb="FFC00000"/>
        <rFont val="Arial"/>
        <family val="2"/>
      </rPr>
      <t>)</t>
    </r>
  </si>
  <si>
    <t>Food Only Vending Policy Compliance Checklist</t>
  </si>
  <si>
    <t>Drinks Only Vending Placement and Promotion Requirements Checklist</t>
  </si>
  <si>
    <r>
      <t xml:space="preserve">Green </t>
    </r>
    <r>
      <rPr>
        <b/>
        <sz val="10"/>
        <rFont val="Arial"/>
        <family val="2"/>
      </rPr>
      <t>drinks</t>
    </r>
    <r>
      <rPr>
        <sz val="10"/>
        <rFont val="Arial"/>
        <family val="2"/>
      </rPr>
      <t xml:space="preserve"> on </t>
    </r>
    <r>
      <rPr>
        <b/>
        <sz val="10"/>
        <rFont val="Arial"/>
        <family val="2"/>
      </rPr>
      <t>offer</t>
    </r>
    <r>
      <rPr>
        <sz val="10"/>
        <rFont val="Arial"/>
        <family val="2"/>
      </rPr>
      <t xml:space="preserve"> are at least 50% </t>
    </r>
  </si>
  <si>
    <r>
      <t>Green</t>
    </r>
    <r>
      <rPr>
        <b/>
        <sz val="10"/>
        <rFont val="Arial"/>
        <family val="2"/>
      </rPr>
      <t xml:space="preserve"> drinks</t>
    </r>
    <r>
      <rPr>
        <sz val="10"/>
        <rFont val="Arial"/>
        <family val="2"/>
      </rPr>
      <t xml:space="preserve"> on </t>
    </r>
    <r>
      <rPr>
        <b/>
        <sz val="10"/>
        <rFont val="Arial"/>
        <family val="2"/>
      </rPr>
      <t>display</t>
    </r>
    <r>
      <rPr>
        <sz val="10"/>
        <rFont val="Arial"/>
        <family val="2"/>
      </rPr>
      <t xml:space="preserve"> are at least 50%</t>
    </r>
  </si>
  <si>
    <t>Drinks Only Vending Policy Compliance Checklist</t>
  </si>
  <si>
    <t>Food and Drink Vending Counting Offer and Display</t>
  </si>
  <si>
    <t>• Vending machines must be assessed individually. If data from multiple vending machines is entered into the same sheet, the percentages of Green, Amber and Red items will be based on multiple vending machines.</t>
  </si>
  <si>
    <t>Assessing compliance with the Policy involves;
• counting offer to ensure the percentage of food and drinks meet the requirements
• counting display to ensure the percentage of food and drinks meet the requirements
• assessing if items meet the placement requirements of the Policy
• assessing if items meet the promotion requirements of the Policy.</t>
  </si>
  <si>
    <t>• Drinks containing intense sweetener are classified as Amber. They are counted separately to ensure that they make up no more than 25% of all drinks.</t>
  </si>
  <si>
    <t>•  The 'Counting' worksheet can be used to enter all food and drink items that are on offer and/or display in the single vending machine.</t>
  </si>
  <si>
    <t>What is the table at the top of the 'Counting' worksheet?</t>
  </si>
  <si>
    <t xml:space="preserve">How to add a row in the 'Counting' sheet </t>
  </si>
  <si>
    <t xml:space="preserve">• Complete the checklist to ensure that the vending machine is compliant with the placement requirements of the Policy.
• Some answers in the checklist may say "No" before you begin, this will change to "Yes" depending on the answers given.
• Refer to the Policy for a definition of 'placement' and 'promotion' and the specific placement and promotion requirements. </t>
  </si>
  <si>
    <t>Follow the instructions below so that the formulas remain intact.</t>
  </si>
  <si>
    <t>Total Green FOOD and DRINK</t>
  </si>
  <si>
    <t>Total Amber FOOD and DRINK</t>
  </si>
  <si>
    <r>
      <t>Are any Amber or Red items promoted on the outside (e.g. decal) or inside of the vending machine?</t>
    </r>
    <r>
      <rPr>
        <i/>
        <sz val="10"/>
        <color theme="1"/>
        <rFont val="Arial"/>
        <family val="2"/>
      </rPr>
      <t xml:space="preserve"> The answer must be No to be compliant.</t>
    </r>
  </si>
  <si>
    <t>Are any Amber or Red items promoted on the outside (e.g. decal) or inside of the vending machine?</t>
  </si>
  <si>
    <t>Enter data here</t>
  </si>
  <si>
    <t>If a health service or facility has multiple vending machines, each individual vending machine must be assessed separately for compliance.</t>
  </si>
  <si>
    <t>A vending machine may contain food, drinks or both food and drinks (mixed vending machine). Regardless of whether the vending machine is mixed or not, it must still comply with the Policy.</t>
  </si>
  <si>
    <t>This document is a template only, and can be modified and adapted for local use.</t>
  </si>
  <si>
    <t>Assessing Food and Drinks in Vending Machines</t>
  </si>
  <si>
    <r>
      <rPr>
        <b/>
        <sz val="10"/>
        <rFont val="Arial"/>
        <family val="2"/>
      </rPr>
      <t>Acknowledgements</t>
    </r>
    <r>
      <rPr>
        <sz val="10"/>
        <rFont val="Arial"/>
        <family val="2"/>
      </rPr>
      <t xml:space="preserve">
Assessing Food and Drinks in Vending Machines was produced in October 2020 by the Chronic Disease Prevention Directorate © WA Department of Health.
</t>
    </r>
  </si>
  <si>
    <t>Introduction to assessing food and drinks in vending machines</t>
  </si>
  <si>
    <t>Refer to the Policy for further information about requirements and definitions of 'offer', 'display', 'placement' and 'promotion'.</t>
  </si>
  <si>
    <t xml:space="preserve">Total Food and Drink Items </t>
  </si>
  <si>
    <t>Facility and name of outlet (type answer): N/A</t>
  </si>
  <si>
    <t>Total</t>
  </si>
  <si>
    <r>
      <rPr>
        <b/>
        <sz val="10"/>
        <rFont val="Arial"/>
        <family val="2"/>
      </rPr>
      <t>Drinks Only</t>
    </r>
    <r>
      <rPr>
        <sz val="10"/>
        <rFont val="Arial"/>
        <family val="2"/>
      </rPr>
      <t xml:space="preserve">
Does the product contain intense sweetener? (select option)</t>
    </r>
  </si>
  <si>
    <r>
      <rPr>
        <b/>
        <sz val="10"/>
        <color rgb="FFFF0000"/>
        <rFont val="Arial"/>
        <family val="2"/>
      </rPr>
      <t>Drinks Only</t>
    </r>
    <r>
      <rPr>
        <sz val="10"/>
        <rFont val="Arial"/>
        <family val="2"/>
      </rPr>
      <t xml:space="preserve">
Serve Size (mL) </t>
    </r>
  </si>
  <si>
    <t>Total Food and Drink Items</t>
  </si>
  <si>
    <t>Drinks Only
Serve Size (mL)</t>
  </si>
  <si>
    <r>
      <t xml:space="preserve">This checklist is for a single vending machine. 
Refer to the Policy for definition of 'placement' and 'promotion'.
</t>
    </r>
    <r>
      <rPr>
        <b/>
        <i/>
        <sz val="12"/>
        <color theme="3" tint="-0.249977111117893"/>
        <rFont val="Arial"/>
        <family val="2"/>
      </rPr>
      <t xml:space="preserve">Once all of the below questions are answered, the </t>
    </r>
    <r>
      <rPr>
        <b/>
        <i/>
        <sz val="12"/>
        <color rgb="FFC00000"/>
        <rFont val="Arial"/>
        <family val="2"/>
      </rPr>
      <t>overall compliance</t>
    </r>
    <r>
      <rPr>
        <b/>
        <i/>
        <sz val="12"/>
        <color theme="3" tint="-0.249977111117893"/>
        <rFont val="Arial"/>
        <family val="2"/>
      </rPr>
      <t xml:space="preserve"> will automatically populate 'Yes' or 'No'</t>
    </r>
    <r>
      <rPr>
        <i/>
        <sz val="12"/>
        <color theme="3" tint="-0.249977111117893"/>
        <rFont val="Arial"/>
        <family val="2"/>
      </rPr>
      <t>. All answers must be 'No' for the overall compliance to be met.</t>
    </r>
  </si>
  <si>
    <r>
      <t xml:space="preserve">• When assessing the vending machine, you will only need to enter data into the 'Counting' worksheet </t>
    </r>
    <r>
      <rPr>
        <b/>
        <sz val="12"/>
        <rFont val="Arial"/>
        <family val="2"/>
      </rPr>
      <t>and</t>
    </r>
    <r>
      <rPr>
        <sz val="12"/>
        <rFont val="Arial"/>
        <family val="2"/>
      </rPr>
      <t xml:space="preserve"> 'Placement &amp; promotion' worksheet.
• The 'Compliance' worksheet will </t>
    </r>
    <r>
      <rPr>
        <b/>
        <sz val="12"/>
        <rFont val="Arial"/>
        <family val="2"/>
      </rPr>
      <t>automatically populate</t>
    </r>
    <r>
      <rPr>
        <sz val="12"/>
        <rFont val="Arial"/>
        <family val="2"/>
      </rPr>
      <t xml:space="preserve"> once the first and second worksheets are completed.</t>
    </r>
  </si>
  <si>
    <t>Tab 1 - Green, Yellow and Grey 'Counting' worksheet</t>
  </si>
  <si>
    <t>Tab 2 - Green, Yellow and Grey 'Placement and promotion' worksheet</t>
  </si>
  <si>
    <t>Tab 3 - Green, Yellow and Grey 'Compliance' worksheet</t>
  </si>
  <si>
    <r>
      <rPr>
        <b/>
        <sz val="10"/>
        <rFont val="Arial"/>
        <family val="2"/>
      </rPr>
      <t>Drinks Only</t>
    </r>
    <r>
      <rPr>
        <sz val="10"/>
        <rFont val="Arial"/>
        <family val="2"/>
      </rPr>
      <t xml:space="preserve">
Serve Size (mL) </t>
    </r>
  </si>
  <si>
    <t>To add one row</t>
  </si>
  <si>
    <r>
      <t>• Scroll to the</t>
    </r>
    <r>
      <rPr>
        <b/>
        <sz val="12"/>
        <color theme="1"/>
        <rFont val="Arial"/>
        <family val="2"/>
      </rPr>
      <t xml:space="preserve"> middle or bottom of the worksheet rows</t>
    </r>
    <r>
      <rPr>
        <sz val="12"/>
        <color theme="1"/>
        <rFont val="Arial"/>
        <family val="2"/>
      </rPr>
      <t xml:space="preserve">
• Right click on the row number (far left)
• A drop down menu will appear, choose the 'insert' option
• A new row will be inserted into the worksheet
• Items entered into the new row will be included in the calculations in the table at the top of the worksheet.</t>
    </r>
  </si>
  <si>
    <r>
      <t xml:space="preserve">• Scroll to the </t>
    </r>
    <r>
      <rPr>
        <b/>
        <sz val="12"/>
        <color theme="1"/>
        <rFont val="Arial"/>
        <family val="2"/>
      </rPr>
      <t>middle or bottom of the worksheet rows</t>
    </r>
    <r>
      <rPr>
        <sz val="12"/>
        <color theme="1"/>
        <rFont val="Arial"/>
        <family val="2"/>
      </rPr>
      <t xml:space="preserve">
• Right click and drag the cursor to highlight multiple row numbers (far left)
• A drop down menu will appear, choose the 'insert' option
• New rows will be inserted into the worksheet
• Items entered into the new row will be included in the calculations in the table at the top of the worksheet.</t>
    </r>
  </si>
  <si>
    <r>
      <t xml:space="preserve">• If you run out of space to record the food and drink items in your vending machine, you will need to add additional rows to the worksheet.
• </t>
    </r>
    <r>
      <rPr>
        <b/>
        <sz val="12"/>
        <color theme="1"/>
        <rFont val="Arial"/>
        <family val="2"/>
      </rPr>
      <t>Only add rows to the middle or bottom of the worksheet.</t>
    </r>
    <r>
      <rPr>
        <sz val="12"/>
        <color theme="1"/>
        <rFont val="Arial"/>
        <family val="2"/>
      </rPr>
      <t xml:space="preserve">
• Do not add rows to the top of the worksheet as the data will not be included in the formula (the calculations will be inaccurate if so).</t>
    </r>
  </si>
  <si>
    <t>Ensure you have the latest version from the Healthy Options WA website</t>
  </si>
  <si>
    <t>healthyoptions.health.wa.gov.au</t>
  </si>
  <si>
    <r>
      <t xml:space="preserve">There are </t>
    </r>
    <r>
      <rPr>
        <b/>
        <sz val="12"/>
        <rFont val="Arial"/>
        <family val="2"/>
      </rPr>
      <t>three worksheets for a single vending machine</t>
    </r>
    <r>
      <rPr>
        <sz val="12"/>
        <rFont val="Arial"/>
        <family val="2"/>
      </rPr>
      <t xml:space="preserve">. They can be accessed via the coloured tabs along the bottom:
• Green tabs - use to assess a mixed food and drink vending machines
• Yellow tabs - use to assess a food only vending machine
• Grey tabs - use to assess a drinks only vending machine
The worksheets are designed to automatically calculate the offer and display percentage for one single vending machine.
</t>
    </r>
    <r>
      <rPr>
        <b/>
        <sz val="12"/>
        <color rgb="FF006235"/>
        <rFont val="Arial"/>
        <family val="2"/>
      </rPr>
      <t>Do not enter data from multiple vending machines into one worksheet, this will produce incorrect percentages.</t>
    </r>
  </si>
  <si>
    <t xml:space="preserve">Food or Drink? </t>
  </si>
  <si>
    <r>
      <rPr>
        <b/>
        <sz val="10"/>
        <rFont val="Arial"/>
        <family val="2"/>
      </rPr>
      <t>Drinks Only</t>
    </r>
    <r>
      <rPr>
        <sz val="10"/>
        <rFont val="Arial"/>
        <family val="2"/>
      </rPr>
      <t xml:space="preserve">
Does the product contain intense sweetener? </t>
    </r>
  </si>
  <si>
    <r>
      <t xml:space="preserve">Category in the </t>
    </r>
    <r>
      <rPr>
        <i/>
        <sz val="10"/>
        <rFont val="Arial"/>
        <family val="2"/>
      </rPr>
      <t>How to Classify Food and Drink Guide</t>
    </r>
  </si>
  <si>
    <t>Classification Green/Amber/Red</t>
  </si>
  <si>
    <r>
      <t xml:space="preserve">Category in the </t>
    </r>
    <r>
      <rPr>
        <i/>
        <sz val="10"/>
        <rFont val="Arial"/>
        <family val="2"/>
      </rPr>
      <t>How to Classify Food and Drink Guide</t>
    </r>
    <r>
      <rPr>
        <sz val="10"/>
        <rFont val="Arial"/>
        <family val="2"/>
      </rPr>
      <t xml:space="preserve"> </t>
    </r>
  </si>
  <si>
    <t>Drinks Only
Does the product contain intense sweetener?</t>
  </si>
  <si>
    <t>Amber intensely sweetened DRINKS</t>
  </si>
  <si>
    <t xml:space="preserve"> Red DRINKS</t>
  </si>
  <si>
    <t xml:space="preserve"> Red FOOD</t>
  </si>
  <si>
    <t>Amber intensely
sweetened DRINKS</t>
  </si>
  <si>
    <r>
      <t xml:space="preserve">This checklist will </t>
    </r>
    <r>
      <rPr>
        <b/>
        <i/>
        <sz val="12"/>
        <color rgb="FFC00000"/>
        <rFont val="Arial"/>
        <family val="2"/>
      </rPr>
      <t>automatically populate</t>
    </r>
    <r>
      <rPr>
        <i/>
        <sz val="12"/>
        <rFont val="Arial"/>
        <family val="2"/>
      </rPr>
      <t xml:space="preserve">, based on the data entered in the Yellow tabs.
</t>
    </r>
    <r>
      <rPr>
        <b/>
        <i/>
        <sz val="12"/>
        <rFont val="Arial"/>
        <family val="2"/>
      </rPr>
      <t xml:space="preserve">All answers must be 'Yes' for your retail outlet to achieve overall compliance. </t>
    </r>
  </si>
  <si>
    <r>
      <t xml:space="preserve">This checklist will </t>
    </r>
    <r>
      <rPr>
        <b/>
        <i/>
        <sz val="12"/>
        <color rgb="FFC00000"/>
        <rFont val="Arial"/>
        <family val="2"/>
      </rPr>
      <t>automatically populate</t>
    </r>
    <r>
      <rPr>
        <i/>
        <sz val="12"/>
        <rFont val="Arial"/>
        <family val="2"/>
      </rPr>
      <t xml:space="preserve">, based on the data entered in the Green tabs.
</t>
    </r>
    <r>
      <rPr>
        <b/>
        <i/>
        <sz val="12"/>
        <rFont val="Arial"/>
        <family val="2"/>
      </rPr>
      <t xml:space="preserve">All answers must be 'Yes' for your retail outlet to achieve overall compliance. </t>
    </r>
  </si>
  <si>
    <r>
      <t xml:space="preserve">This checklist will </t>
    </r>
    <r>
      <rPr>
        <b/>
        <i/>
        <sz val="12"/>
        <color rgb="FFC00000"/>
        <rFont val="Arial"/>
        <family val="2"/>
      </rPr>
      <t>automatically populate</t>
    </r>
    <r>
      <rPr>
        <i/>
        <sz val="12"/>
        <rFont val="Arial"/>
        <family val="2"/>
      </rPr>
      <t xml:space="preserve">, based on the data entered into the Grey tabs.
</t>
    </r>
    <r>
      <rPr>
        <b/>
        <i/>
        <sz val="12"/>
        <rFont val="Arial"/>
        <family val="2"/>
      </rPr>
      <t xml:space="preserve">All answers must be 'Yes' for your retail outlet to achieve overall compliance. </t>
    </r>
  </si>
  <si>
    <t>• This checklist will automatically populate based on the data entered into the first two tabs of each of the Green, Yellow and Grey worksheets.
• Some answers in the checklist may say "No" before you begin, this will change to "Yes" depending on the answers given.
• If your vending machine is compliant, the overall compliance score will say "Yes". If the overall compliance score says "No", your vending machine is not compliant with the Policy and will need further review.</t>
  </si>
  <si>
    <r>
      <t xml:space="preserve">• As you enter data into the columns required, the table at the top of the worksheet will </t>
    </r>
    <r>
      <rPr>
        <b/>
        <sz val="12"/>
        <color rgb="FF000000"/>
        <rFont val="Arial"/>
        <family val="2"/>
      </rPr>
      <t>automatically</t>
    </r>
    <r>
      <rPr>
        <sz val="12"/>
        <color rgb="FF000000"/>
        <rFont val="Arial"/>
        <family val="2"/>
      </rPr>
      <t xml:space="preserve"> count the number of Green, Amber and Red items on offer and display, and calculate the percentages of each, according to the Policy requirements.
• You must enter data into all columns for the calculations to be accurate. Hover comments will provide further instruction and information about each column.
• The percentages in the table determine if the vending machine is compliant with the Policy requirements for offer and display.
• Green, Amber and Red Food and Drink percentages do not have to total 100% as they are calculated using different Policy requirements.</t>
    </r>
  </si>
  <si>
    <t>Overall Compliance 'Yes' or 'No' (this will automatically fill based on the answers given)</t>
  </si>
  <si>
    <r>
      <t xml:space="preserve">Red </t>
    </r>
    <r>
      <rPr>
        <b/>
        <sz val="10"/>
        <rFont val="Arial"/>
        <family val="2"/>
      </rPr>
      <t>foods</t>
    </r>
    <r>
      <rPr>
        <sz val="10"/>
        <rFont val="Arial"/>
        <family val="2"/>
      </rPr>
      <t xml:space="preserve"> on </t>
    </r>
    <r>
      <rPr>
        <b/>
        <sz val="10"/>
        <rFont val="Arial"/>
        <family val="2"/>
      </rPr>
      <t>offer</t>
    </r>
    <r>
      <rPr>
        <sz val="10"/>
        <rFont val="Arial"/>
        <family val="2"/>
      </rPr>
      <t xml:space="preserve"> are no more than 20% of </t>
    </r>
    <r>
      <rPr>
        <b/>
        <sz val="10"/>
        <rFont val="Arial"/>
        <family val="2"/>
      </rPr>
      <t>all foods</t>
    </r>
    <r>
      <rPr>
        <sz val="10"/>
        <rFont val="Arial"/>
        <family val="2"/>
      </rPr>
      <t xml:space="preserve"> offered</t>
    </r>
  </si>
  <si>
    <r>
      <t xml:space="preserve">Amber intensely sweetened </t>
    </r>
    <r>
      <rPr>
        <b/>
        <sz val="10"/>
        <rFont val="Arial"/>
        <family val="2"/>
      </rPr>
      <t>drinks</t>
    </r>
    <r>
      <rPr>
        <sz val="10"/>
        <rFont val="Arial"/>
        <family val="2"/>
      </rPr>
      <t xml:space="preserve"> on </t>
    </r>
    <r>
      <rPr>
        <b/>
        <sz val="10"/>
        <rFont val="Arial"/>
        <family val="2"/>
      </rPr>
      <t>offer</t>
    </r>
    <r>
      <rPr>
        <sz val="10"/>
        <rFont val="Arial"/>
        <family val="2"/>
      </rPr>
      <t xml:space="preserve"> are no more than 25% of </t>
    </r>
    <r>
      <rPr>
        <b/>
        <sz val="10"/>
        <rFont val="Arial"/>
        <family val="2"/>
      </rPr>
      <t>all</t>
    </r>
    <r>
      <rPr>
        <sz val="10"/>
        <rFont val="Arial"/>
        <family val="2"/>
      </rPr>
      <t xml:space="preserve"> </t>
    </r>
    <r>
      <rPr>
        <b/>
        <sz val="10"/>
        <rFont val="Arial"/>
        <family val="2"/>
      </rPr>
      <t>drinks</t>
    </r>
    <r>
      <rPr>
        <sz val="10"/>
        <rFont val="Arial"/>
        <family val="2"/>
      </rPr>
      <t xml:space="preserve"> offered</t>
    </r>
  </si>
  <si>
    <r>
      <t xml:space="preserve">Amber intensely sweetened </t>
    </r>
    <r>
      <rPr>
        <b/>
        <sz val="10"/>
        <rFont val="Arial"/>
        <family val="2"/>
      </rPr>
      <t>drinks</t>
    </r>
    <r>
      <rPr>
        <sz val="10"/>
        <rFont val="Arial"/>
        <family val="2"/>
      </rPr>
      <t xml:space="preserve"> on </t>
    </r>
    <r>
      <rPr>
        <b/>
        <sz val="10"/>
        <rFont val="Arial"/>
        <family val="2"/>
      </rPr>
      <t>display</t>
    </r>
    <r>
      <rPr>
        <sz val="10"/>
        <rFont val="Arial"/>
        <family val="2"/>
      </rPr>
      <t xml:space="preserve"> are no more than 25% of </t>
    </r>
    <r>
      <rPr>
        <b/>
        <sz val="10"/>
        <rFont val="Arial"/>
        <family val="2"/>
      </rPr>
      <t>all</t>
    </r>
    <r>
      <rPr>
        <sz val="10"/>
        <rFont val="Arial"/>
        <family val="2"/>
      </rPr>
      <t xml:space="preserve"> </t>
    </r>
    <r>
      <rPr>
        <b/>
        <sz val="10"/>
        <rFont val="Arial"/>
        <family val="2"/>
      </rPr>
      <t>drinks</t>
    </r>
    <r>
      <rPr>
        <sz val="10"/>
        <rFont val="Arial"/>
        <family val="2"/>
      </rPr>
      <t xml:space="preserve"> offered</t>
    </r>
  </si>
  <si>
    <r>
      <t xml:space="preserve">Amber intensely sweetened </t>
    </r>
    <r>
      <rPr>
        <b/>
        <sz val="10"/>
        <rFont val="Arial"/>
        <family val="2"/>
      </rPr>
      <t>drinks</t>
    </r>
    <r>
      <rPr>
        <sz val="10"/>
        <rFont val="Arial"/>
        <family val="2"/>
      </rPr>
      <t xml:space="preserve"> on </t>
    </r>
    <r>
      <rPr>
        <b/>
        <sz val="10"/>
        <rFont val="Arial"/>
        <family val="2"/>
      </rPr>
      <t>display</t>
    </r>
    <r>
      <rPr>
        <sz val="10"/>
        <rFont val="Arial"/>
        <family val="2"/>
      </rPr>
      <t xml:space="preserve"> are no more than 25% of </t>
    </r>
    <r>
      <rPr>
        <b/>
        <sz val="10"/>
        <rFont val="Arial"/>
        <family val="2"/>
      </rPr>
      <t>all</t>
    </r>
    <r>
      <rPr>
        <sz val="10"/>
        <rFont val="Arial"/>
        <family val="2"/>
      </rPr>
      <t xml:space="preserve"> </t>
    </r>
    <r>
      <rPr>
        <b/>
        <sz val="10"/>
        <rFont val="Arial"/>
        <family val="2"/>
      </rPr>
      <t xml:space="preserve">drinks </t>
    </r>
    <r>
      <rPr>
        <sz val="10"/>
        <rFont val="Arial"/>
        <family val="2"/>
      </rPr>
      <t>offered</t>
    </r>
  </si>
  <si>
    <r>
      <t xml:space="preserve">Red </t>
    </r>
    <r>
      <rPr>
        <b/>
        <sz val="10"/>
        <rFont val="Arial"/>
        <family val="2"/>
      </rPr>
      <t>foods</t>
    </r>
    <r>
      <rPr>
        <sz val="10"/>
        <rFont val="Arial"/>
        <family val="2"/>
      </rPr>
      <t xml:space="preserve"> on </t>
    </r>
    <r>
      <rPr>
        <b/>
        <sz val="10"/>
        <rFont val="Arial"/>
        <family val="2"/>
      </rPr>
      <t>display</t>
    </r>
    <r>
      <rPr>
        <sz val="10"/>
        <rFont val="Arial"/>
        <family val="2"/>
      </rPr>
      <t xml:space="preserve"> are no more than 20% of </t>
    </r>
    <r>
      <rPr>
        <b/>
        <sz val="10"/>
        <rFont val="Arial"/>
        <family val="2"/>
      </rPr>
      <t>all items</t>
    </r>
    <r>
      <rPr>
        <sz val="10"/>
        <rFont val="Arial"/>
        <family val="2"/>
      </rPr>
      <t xml:space="preserve"> on display</t>
    </r>
  </si>
  <si>
    <r>
      <t xml:space="preserve">Red </t>
    </r>
    <r>
      <rPr>
        <b/>
        <sz val="10"/>
        <rFont val="Arial"/>
        <family val="2"/>
      </rPr>
      <t>foods</t>
    </r>
    <r>
      <rPr>
        <sz val="10"/>
        <rFont val="Arial"/>
        <family val="2"/>
      </rPr>
      <t xml:space="preserve"> on </t>
    </r>
    <r>
      <rPr>
        <b/>
        <sz val="10"/>
        <rFont val="Arial"/>
        <family val="2"/>
      </rPr>
      <t>offer</t>
    </r>
    <r>
      <rPr>
        <sz val="10"/>
        <rFont val="Arial"/>
        <family val="2"/>
      </rPr>
      <t xml:space="preserve"> are no more than 20% of </t>
    </r>
    <r>
      <rPr>
        <b/>
        <sz val="10"/>
        <rFont val="Arial"/>
        <family val="2"/>
      </rPr>
      <t xml:space="preserve">all foods </t>
    </r>
    <r>
      <rPr>
        <sz val="10"/>
        <rFont val="Arial"/>
        <family val="2"/>
      </rPr>
      <t>offered</t>
    </r>
  </si>
  <si>
    <r>
      <t xml:space="preserve">Red </t>
    </r>
    <r>
      <rPr>
        <b/>
        <sz val="10"/>
        <rFont val="Arial"/>
        <family val="2"/>
      </rPr>
      <t>foods</t>
    </r>
    <r>
      <rPr>
        <sz val="10"/>
        <rFont val="Arial"/>
        <family val="2"/>
      </rPr>
      <t xml:space="preserve"> on </t>
    </r>
    <r>
      <rPr>
        <b/>
        <sz val="10"/>
        <rFont val="Arial"/>
        <family val="2"/>
      </rPr>
      <t>display</t>
    </r>
    <r>
      <rPr>
        <sz val="10"/>
        <rFont val="Arial"/>
        <family val="2"/>
      </rPr>
      <t xml:space="preserve"> are no more than 20% of </t>
    </r>
    <r>
      <rPr>
        <b/>
        <sz val="10"/>
        <rFont val="Arial"/>
        <family val="2"/>
      </rPr>
      <t xml:space="preserve">all items </t>
    </r>
    <r>
      <rPr>
        <sz val="10"/>
        <rFont val="Arial"/>
        <family val="2"/>
      </rPr>
      <t>displayed</t>
    </r>
  </si>
  <si>
    <r>
      <rPr>
        <sz val="12"/>
        <rFont val="Arial"/>
        <family val="2"/>
      </rPr>
      <t xml:space="preserve"> This tool assumes that the user has applied the counting method detailed in the </t>
    </r>
    <r>
      <rPr>
        <u/>
        <sz val="12"/>
        <color theme="10"/>
        <rFont val="Arial"/>
        <family val="2"/>
      </rPr>
      <t>Guide to Counting Food and Drinks on Offer and Display.</t>
    </r>
  </si>
  <si>
    <r>
      <rPr>
        <sz val="12"/>
        <rFont val="Arial"/>
        <family val="2"/>
      </rPr>
      <t xml:space="preserve">Refer to the document </t>
    </r>
    <r>
      <rPr>
        <u/>
        <sz val="12"/>
        <color theme="10"/>
        <rFont val="Arial"/>
        <family val="2"/>
      </rPr>
      <t>Assessing Food and Drinks in Retail Outlets to assess retail outlets.</t>
    </r>
  </si>
  <si>
    <r>
      <rPr>
        <sz val="12"/>
        <rFont val="Arial"/>
        <family val="2"/>
      </rPr>
      <t>• Count the number of times the food or drink item is offered and on display. Refer to the</t>
    </r>
    <r>
      <rPr>
        <u/>
        <sz val="12"/>
        <color theme="10"/>
        <rFont val="Arial"/>
        <family val="2"/>
      </rPr>
      <t xml:space="preserve"> Guide to Counting Food and Drinks on Offer and Display</t>
    </r>
    <r>
      <rPr>
        <sz val="12"/>
        <rFont val="Arial"/>
        <family val="2"/>
      </rPr>
      <t xml:space="preserve"> for detailed instructions and examples of how to count items.</t>
    </r>
  </si>
  <si>
    <t>Compliant for OFFER and DISPLAY (yes/no)</t>
  </si>
  <si>
    <t>Overall OFFER and DISPLAY Compliance (Yes/No)</t>
  </si>
  <si>
    <t>December 2020</t>
  </si>
  <si>
    <r>
      <t>Promotion compliance (</t>
    </r>
    <r>
      <rPr>
        <i/>
        <sz val="10"/>
        <color rgb="FFC00000"/>
        <rFont val="Arial"/>
        <family val="2"/>
      </rPr>
      <t>will automatically populate based on above answer)</t>
    </r>
  </si>
  <si>
    <t>Promotion compliance (will automatically populate based on above answer)</t>
  </si>
  <si>
    <t>Promotion compliance (will automatically populate based on above answers)</t>
  </si>
  <si>
    <r>
      <rPr>
        <sz val="12"/>
        <rFont val="Arial"/>
        <family val="2"/>
      </rPr>
      <t>This tool has been developed to assist in the self assessment of compliance with the mandatory</t>
    </r>
    <r>
      <rPr>
        <u/>
        <sz val="11"/>
        <color theme="10"/>
        <rFont val="Calibri"/>
        <family val="2"/>
        <scheme val="minor"/>
      </rPr>
      <t xml:space="preserve"> </t>
    </r>
    <r>
      <rPr>
        <u/>
        <sz val="12"/>
        <color theme="10"/>
        <rFont val="Arial"/>
        <family val="2"/>
      </rPr>
      <t>MP 0142/20 Healthy Options WA Food and Nutrition Policy (the Policy)</t>
    </r>
  </si>
  <si>
    <r>
      <rPr>
        <sz val="12"/>
        <rFont val="Arial"/>
        <family val="2"/>
      </rPr>
      <t>This tool assumes that the user has applied the mandatory Healthy Options: Making Healthy Choices Easier:</t>
    </r>
    <r>
      <rPr>
        <u/>
        <sz val="12"/>
        <color theme="10"/>
        <rFont val="Arial"/>
        <family val="2"/>
      </rPr>
      <t xml:space="preserve"> How to Classify Food and Drinks Guide to classify all food and drinks sold in vending machines in accordance with the traffic light system. </t>
    </r>
  </si>
  <si>
    <r>
      <rPr>
        <sz val="12"/>
        <rFont val="Arial"/>
        <family val="2"/>
      </rPr>
      <t>• Refer to the Healthy Options WA: Making Healthy Choices Easier:</t>
    </r>
    <r>
      <rPr>
        <u/>
        <sz val="12"/>
        <color theme="10"/>
        <rFont val="Arial"/>
        <family val="2"/>
      </rPr>
      <t xml:space="preserve"> How to Classify Food and Drink Guide (the Guide) to classify food or drink items as Green, Amber or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</si>
</sst>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theme="1"/>
      <name val="Arial"/>
      <family val="2"/>
    </font>
    <font>
      <sz val="24"/>
      <color rgb="FF006237"/>
      <name val="Arial"/>
      <family val="2"/>
    </font>
    <font>
      <b/>
      <sz val="24"/>
      <color rgb="FF006237"/>
      <name val="Arial"/>
      <family val="2"/>
    </font>
    <font>
      <b/>
      <sz val="22"/>
      <color rgb="FF006237"/>
      <name val="Arial"/>
      <family val="2"/>
    </font>
    <font>
      <sz val="24"/>
      <color theme="1"/>
      <name val="Arial"/>
      <family val="2"/>
    </font>
    <font>
      <sz val="18"/>
      <color rgb="FF006237"/>
      <name val="Arial"/>
      <family val="2"/>
    </font>
    <font>
      <sz val="10"/>
      <name val="Arial"/>
      <family val="2"/>
    </font>
    <font>
      <b/>
      <sz val="10"/>
      <name val="Arial"/>
      <family val="2"/>
    </font>
    <font>
      <sz val="10"/>
      <color theme="1"/>
      <name val="Arial"/>
      <family val="2"/>
    </font>
    <font>
      <sz val="12"/>
      <color theme="1"/>
      <name val="Arial"/>
      <family val="2"/>
    </font>
    <font>
      <sz val="12"/>
      <name val="Arial"/>
      <family val="2"/>
    </font>
    <font>
      <sz val="10"/>
      <color theme="1"/>
      <name val="Calibri"/>
      <family val="2"/>
      <scheme val="minor"/>
    </font>
    <font>
      <sz val="10"/>
      <color rgb="FF000000"/>
      <name val="Arial"/>
      <family val="2"/>
    </font>
    <font>
      <sz val="10"/>
      <color theme="1"/>
      <name val="Calibri"/>
      <family val="2"/>
    </font>
    <font>
      <sz val="9"/>
      <color indexed="81"/>
      <name val="Tahoma"/>
      <family val="2"/>
    </font>
    <font>
      <b/>
      <sz val="18"/>
      <name val="Arial"/>
      <family val="2"/>
    </font>
    <font>
      <sz val="18"/>
      <color theme="1"/>
      <name val="Calibri"/>
      <family val="2"/>
      <scheme val="minor"/>
    </font>
    <font>
      <b/>
      <sz val="11"/>
      <color theme="3"/>
      <name val="Calibri"/>
      <family val="2"/>
      <scheme val="minor"/>
    </font>
    <font>
      <b/>
      <sz val="11"/>
      <color rgb="FF3F3F3F"/>
      <name val="Calibri"/>
      <family val="2"/>
      <scheme val="minor"/>
    </font>
    <font>
      <sz val="11"/>
      <color indexed="81"/>
      <name val="Arial"/>
      <family val="2"/>
    </font>
    <font>
      <sz val="12"/>
      <color indexed="81"/>
      <name val="Arial"/>
      <family val="2"/>
    </font>
    <font>
      <sz val="12"/>
      <color theme="1"/>
      <name val="Calibri"/>
      <family val="2"/>
      <scheme val="minor"/>
    </font>
    <font>
      <b/>
      <sz val="12"/>
      <color theme="1"/>
      <name val="Calibri"/>
      <family val="2"/>
      <scheme val="minor"/>
    </font>
    <font>
      <b/>
      <i/>
      <sz val="14"/>
      <color rgb="FF7F7F7F"/>
      <name val="Calibri"/>
      <family val="2"/>
      <scheme val="minor"/>
    </font>
    <font>
      <b/>
      <sz val="11"/>
      <color indexed="81"/>
      <name val="Arial"/>
      <family val="2"/>
    </font>
    <font>
      <b/>
      <sz val="10"/>
      <color theme="1"/>
      <name val="Arial"/>
      <family val="2"/>
    </font>
    <font>
      <b/>
      <i/>
      <sz val="11"/>
      <color rgb="FF7F7F7F"/>
      <name val="Calibri"/>
      <family val="2"/>
      <scheme val="minor"/>
    </font>
    <font>
      <b/>
      <i/>
      <sz val="10"/>
      <color rgb="FFC00000"/>
      <name val="Arial"/>
      <family val="2"/>
    </font>
    <font>
      <b/>
      <sz val="10"/>
      <color rgb="FFFF0000"/>
      <name val="Arial"/>
      <family val="2"/>
    </font>
    <font>
      <i/>
      <sz val="10"/>
      <color rgb="FFC00000"/>
      <name val="Arial"/>
      <family val="2"/>
    </font>
    <font>
      <b/>
      <sz val="14"/>
      <color theme="1"/>
      <name val="Arial"/>
      <family val="2"/>
    </font>
    <font>
      <i/>
      <sz val="10"/>
      <color theme="3" tint="-0.249977111117893"/>
      <name val="Arial"/>
      <family val="2"/>
    </font>
    <font>
      <b/>
      <sz val="10"/>
      <color theme="1" tint="0.14999847407452621"/>
      <name val="Arial"/>
      <family val="2"/>
    </font>
    <font>
      <sz val="10"/>
      <name val="Calibri"/>
      <family val="2"/>
      <scheme val="minor"/>
    </font>
    <font>
      <sz val="14"/>
      <color theme="1"/>
      <name val="Arial"/>
      <family val="2"/>
    </font>
    <font>
      <b/>
      <sz val="14"/>
      <name val="Arial"/>
      <family val="2"/>
    </font>
    <font>
      <sz val="12"/>
      <color theme="1" tint="0.249977111117893"/>
      <name val="Arial"/>
      <family val="2"/>
    </font>
    <font>
      <b/>
      <sz val="12"/>
      <color rgb="FF000000"/>
      <name val="Arial"/>
      <family val="2"/>
    </font>
    <font>
      <sz val="12"/>
      <color rgb="FF000000"/>
      <name val="Arial"/>
      <family val="2"/>
    </font>
    <font>
      <b/>
      <sz val="12"/>
      <color theme="1"/>
      <name val="Arial"/>
      <family val="2"/>
    </font>
    <font>
      <b/>
      <sz val="12"/>
      <name val="Arial"/>
      <family val="2"/>
    </font>
    <font>
      <b/>
      <sz val="14"/>
      <color rgb="FF000000"/>
      <name val="Arial"/>
      <family val="2"/>
    </font>
    <font>
      <u/>
      <sz val="11"/>
      <color theme="10"/>
      <name val="Calibri"/>
      <family val="2"/>
      <scheme val="minor"/>
    </font>
    <font>
      <u/>
      <sz val="12"/>
      <color theme="10"/>
      <name val="Arial"/>
      <family val="2"/>
    </font>
    <font>
      <sz val="11"/>
      <color rgb="FF006100"/>
      <name val="Calibri"/>
      <family val="2"/>
      <scheme val="minor"/>
    </font>
    <font>
      <sz val="11"/>
      <color rgb="FF3F3F76"/>
      <name val="Calibri"/>
      <family val="2"/>
      <scheme val="minor"/>
    </font>
    <font>
      <sz val="11"/>
      <color theme="0"/>
      <name val="Calibri"/>
      <family val="2"/>
      <scheme val="minor"/>
    </font>
    <font>
      <i/>
      <sz val="12"/>
      <name val="Arial"/>
      <family val="2"/>
    </font>
    <font>
      <i/>
      <sz val="11"/>
      <color indexed="81"/>
      <name val="Arial"/>
      <family val="2"/>
    </font>
    <font>
      <sz val="10"/>
      <color theme="0"/>
      <name val="Arial"/>
      <family val="2"/>
    </font>
    <font>
      <sz val="10"/>
      <color theme="0"/>
      <name val="Calibri"/>
      <family val="2"/>
      <scheme val="minor"/>
    </font>
    <font>
      <sz val="12"/>
      <color theme="0"/>
      <name val="Arial"/>
      <family val="2"/>
    </font>
    <font>
      <b/>
      <sz val="15"/>
      <color theme="3"/>
      <name val="Arial"/>
      <family val="2"/>
    </font>
    <font>
      <b/>
      <i/>
      <sz val="12"/>
      <name val="Arial"/>
      <family val="2"/>
    </font>
    <font>
      <sz val="12"/>
      <color theme="3" tint="-0.249977111117893"/>
      <name val="Arial"/>
      <family val="2"/>
    </font>
    <font>
      <b/>
      <sz val="14"/>
      <color rgb="FFC00000"/>
      <name val="Arial"/>
      <family val="2"/>
    </font>
    <font>
      <b/>
      <sz val="10"/>
      <color rgb="FFC00000"/>
      <name val="Arial"/>
      <family val="2"/>
    </font>
    <font>
      <sz val="10"/>
      <color rgb="FFC00000"/>
      <name val="Arial"/>
      <family val="2"/>
    </font>
    <font>
      <b/>
      <i/>
      <sz val="12"/>
      <color rgb="FFC00000"/>
      <name val="Arial"/>
      <family val="2"/>
    </font>
    <font>
      <sz val="10"/>
      <color theme="5"/>
      <name val="Calibri"/>
      <family val="2"/>
      <scheme val="minor"/>
    </font>
    <font>
      <sz val="12"/>
      <color theme="3" tint="-0.249977111117893"/>
      <name val="Calibri"/>
      <family val="2"/>
      <scheme val="minor"/>
    </font>
    <font>
      <i/>
      <sz val="10"/>
      <name val="Arial"/>
      <family val="2"/>
    </font>
    <font>
      <i/>
      <sz val="12"/>
      <color theme="3" tint="-0.249977111117893"/>
      <name val="Arial"/>
      <family val="2"/>
    </font>
    <font>
      <i/>
      <sz val="10"/>
      <color theme="1"/>
      <name val="Arial"/>
      <family val="2"/>
    </font>
    <font>
      <sz val="10"/>
      <color theme="3" tint="-0.249977111117893"/>
      <name val="Arial"/>
      <family val="2"/>
    </font>
    <font>
      <b/>
      <sz val="12"/>
      <color rgb="FFFF0000"/>
      <name val="Arial"/>
      <family val="2"/>
    </font>
    <font>
      <b/>
      <i/>
      <sz val="12"/>
      <color theme="3" tint="-0.249977111117893"/>
      <name val="Arial"/>
      <family val="2"/>
    </font>
    <font>
      <b/>
      <u/>
      <sz val="12"/>
      <name val="Arial"/>
      <family val="2"/>
    </font>
    <font>
      <b/>
      <u/>
      <sz val="12"/>
      <color theme="1"/>
      <name val="Arial"/>
      <family val="2"/>
    </font>
    <font>
      <u/>
      <sz val="10"/>
      <color rgb="FF0070C0"/>
      <name val="Arial"/>
      <family val="2"/>
    </font>
    <font>
      <b/>
      <sz val="12"/>
      <color rgb="FF006235"/>
      <name val="Arial"/>
      <family val="2"/>
    </font>
    <font>
      <sz val="9"/>
      <color rgb="FF000000"/>
      <name val="Tahoma"/>
      <family val="2"/>
    </font>
    <font>
      <sz val="11"/>
      <color rgb="FF000000"/>
      <name val="Arial"/>
      <family val="2"/>
    </font>
    <font>
      <sz val="10"/>
      <color rgb="FF000000"/>
      <name val="Calibri"/>
      <family val="2"/>
      <scheme val="minor"/>
    </font>
    <font>
      <sz val="11"/>
      <color rgb="FF000000"/>
      <name val="Tahoma"/>
      <family val="2"/>
    </font>
    <font>
      <b/>
      <sz val="11"/>
      <color rgb="FF000000"/>
      <name val="Arial"/>
      <family val="2"/>
    </font>
    <font>
      <sz val="12"/>
      <color rgb="FF000000"/>
      <name val="Calibri"/>
      <family val="2"/>
      <scheme val="minor"/>
    </font>
    <font>
      <sz val="10"/>
      <color rgb="FF000000"/>
      <name val="Tahoma"/>
      <family val="2"/>
    </font>
    <font>
      <sz val="10"/>
      <color rgb="FF000000"/>
      <name val="Calibri"/>
      <family val="2"/>
    </font>
  </fonts>
  <fills count="24">
    <fill>
      <patternFill patternType="none"/>
    </fill>
    <fill>
      <patternFill patternType="gray125"/>
    </fill>
    <fill>
      <patternFill patternType="solid">
        <fgColor rgb="FFFFFFCC"/>
      </patternFill>
    </fill>
    <fill>
      <patternFill patternType="solid">
        <fgColor theme="5" tint="0.79998168889431442"/>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C7CE"/>
      </patternFill>
    </fill>
    <fill>
      <patternFill patternType="solid">
        <fgColor rgb="FFF2F2F2"/>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C99"/>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CCC"/>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9999"/>
        <bgColor indexed="64"/>
      </patternFill>
    </fill>
    <fill>
      <patternFill patternType="solid">
        <fgColor rgb="FFFFFFE5"/>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2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 fillId="2" borderId="3" applyNumberFormat="0" applyFont="0" applyAlignment="0" applyProtection="0"/>
    <xf numFmtId="0" fontId="27"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4" fillId="11" borderId="0" applyNumberFormat="0" applyBorder="0" applyAlignment="0" applyProtection="0"/>
    <xf numFmtId="0" fontId="21" fillId="0" borderId="10" applyNumberFormat="0" applyFill="0" applyAlignment="0" applyProtection="0"/>
    <xf numFmtId="0" fontId="22" fillId="12" borderId="11" applyNumberFormat="0" applyAlignment="0" applyProtection="0"/>
    <xf numFmtId="0" fontId="14" fillId="11" borderId="0" applyNumberFormat="0" applyBorder="0" applyAlignment="0" applyProtection="0"/>
    <xf numFmtId="0" fontId="30"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xf numFmtId="0" fontId="48" fillId="15" borderId="0" applyNumberFormat="0" applyBorder="0" applyAlignment="0" applyProtection="0"/>
    <xf numFmtId="0" fontId="49" fillId="16" borderId="35" applyNumberFormat="0" applyAlignment="0" applyProtection="0"/>
  </cellStyleXfs>
  <cellXfs count="473">
    <xf numFmtId="0" fontId="0" fillId="0" borderId="0" xfId="0"/>
    <xf numFmtId="0" fontId="4" fillId="7" borderId="0" xfId="0" applyFont="1" applyFill="1" applyBorder="1"/>
    <xf numFmtId="0" fontId="4" fillId="0" borderId="0" xfId="0" applyFont="1"/>
    <xf numFmtId="0" fontId="12" fillId="7" borderId="0" xfId="0" applyFont="1" applyFill="1" applyBorder="1" applyAlignment="1">
      <alignment wrapText="1"/>
    </xf>
    <xf numFmtId="0" fontId="0" fillId="7" borderId="0" xfId="0" applyFill="1"/>
    <xf numFmtId="0" fontId="12" fillId="7" borderId="0" xfId="0" applyFont="1" applyFill="1"/>
    <xf numFmtId="0" fontId="15" fillId="7" borderId="0" xfId="0" applyFont="1" applyFill="1"/>
    <xf numFmtId="43" fontId="15" fillId="7" borderId="0" xfId="1" applyFont="1" applyFill="1" applyBorder="1" applyAlignment="1">
      <alignment wrapText="1"/>
    </xf>
    <xf numFmtId="0" fontId="15" fillId="0" borderId="0" xfId="0" applyFont="1" applyBorder="1"/>
    <xf numFmtId="43" fontId="15" fillId="0" borderId="0" xfId="1" applyFont="1" applyFill="1" applyBorder="1" applyAlignment="1"/>
    <xf numFmtId="0" fontId="15" fillId="0" borderId="0" xfId="0" applyFont="1" applyFill="1" applyBorder="1" applyAlignment="1">
      <alignment wrapText="1"/>
    </xf>
    <xf numFmtId="0" fontId="15" fillId="0" borderId="0" xfId="0" applyFont="1" applyFill="1" applyBorder="1" applyAlignment="1"/>
    <xf numFmtId="0" fontId="15" fillId="0" borderId="0" xfId="0" applyFont="1" applyFill="1" applyBorder="1"/>
    <xf numFmtId="0" fontId="15" fillId="7" borderId="0" xfId="0" applyFont="1" applyFill="1" applyBorder="1"/>
    <xf numFmtId="1" fontId="15" fillId="0" borderId="0" xfId="0" applyNumberFormat="1" applyFont="1" applyFill="1" applyBorder="1"/>
    <xf numFmtId="0" fontId="15" fillId="0" borderId="0" xfId="0" applyFont="1" applyFill="1" applyBorder="1" applyAlignment="1">
      <alignment vertical="center"/>
    </xf>
    <xf numFmtId="1" fontId="15" fillId="0" borderId="0" xfId="0" applyNumberFormat="1" applyFont="1" applyFill="1" applyBorder="1" applyAlignment="1">
      <alignment vertical="center"/>
    </xf>
    <xf numFmtId="0" fontId="17"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xf>
    <xf numFmtId="9" fontId="15" fillId="0" borderId="0" xfId="0" applyNumberFormat="1" applyFont="1" applyFill="1" applyBorder="1" applyAlignment="1"/>
    <xf numFmtId="9" fontId="15" fillId="0" borderId="0" xfId="0" applyNumberFormat="1" applyFont="1" applyFill="1" applyBorder="1" applyAlignment="1">
      <alignment vertical="center"/>
    </xf>
    <xf numFmtId="0" fontId="15" fillId="0" borderId="0" xfId="0" applyFont="1" applyBorder="1" applyAlignment="1">
      <alignment wrapText="1"/>
    </xf>
    <xf numFmtId="0" fontId="13" fillId="0" borderId="0" xfId="0" applyFont="1" applyBorder="1"/>
    <xf numFmtId="43" fontId="15" fillId="0" borderId="0" xfId="1" applyFont="1" applyBorder="1"/>
    <xf numFmtId="0" fontId="0" fillId="0" borderId="0" xfId="0" applyFill="1" applyAlignment="1"/>
    <xf numFmtId="0" fontId="0" fillId="0" borderId="0" xfId="0" applyFill="1" applyBorder="1" applyAlignment="1"/>
    <xf numFmtId="43" fontId="15" fillId="0" borderId="6" xfId="1" applyFont="1" applyBorder="1" applyAlignment="1">
      <alignment vertical="center"/>
    </xf>
    <xf numFmtId="0" fontId="15" fillId="0" borderId="0" xfId="0" applyFont="1"/>
    <xf numFmtId="0" fontId="13" fillId="0" borderId="0" xfId="0" applyFont="1" applyFill="1" applyBorder="1"/>
    <xf numFmtId="0" fontId="25" fillId="0" borderId="0" xfId="0" applyFont="1"/>
    <xf numFmtId="0" fontId="26" fillId="0" borderId="0" xfId="0" applyFont="1" applyFill="1" applyBorder="1" applyAlignment="1">
      <alignment vertical="top"/>
    </xf>
    <xf numFmtId="0" fontId="25" fillId="0" borderId="0" xfId="0" applyFont="1" applyFill="1"/>
    <xf numFmtId="0" fontId="13" fillId="0" borderId="0" xfId="0" applyFont="1" applyFill="1" applyBorder="1" applyAlignment="1"/>
    <xf numFmtId="1" fontId="13" fillId="0" borderId="0" xfId="0" applyNumberFormat="1" applyFont="1" applyFill="1" applyBorder="1" applyAlignment="1"/>
    <xf numFmtId="0" fontId="0" fillId="0" borderId="0" xfId="0" applyAlignment="1">
      <alignment wrapText="1"/>
    </xf>
    <xf numFmtId="43" fontId="15" fillId="0" borderId="0" xfId="1" applyFont="1" applyFill="1" applyBorder="1" applyAlignment="1">
      <alignment wrapText="1"/>
    </xf>
    <xf numFmtId="0" fontId="13" fillId="0" borderId="0" xfId="0" applyFont="1" applyFill="1" applyBorder="1" applyAlignment="1">
      <alignment wrapText="1"/>
    </xf>
    <xf numFmtId="0" fontId="13" fillId="0" borderId="0" xfId="0" applyFont="1" applyBorder="1" applyAlignment="1">
      <alignment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2" fillId="0" borderId="0" xfId="0" applyFont="1" applyAlignment="1">
      <alignment wrapText="1"/>
    </xf>
    <xf numFmtId="0" fontId="11" fillId="14" borderId="16" xfId="0" applyFont="1" applyFill="1" applyBorder="1" applyAlignment="1" applyProtection="1">
      <alignment vertical="center" wrapText="1"/>
    </xf>
    <xf numFmtId="0" fontId="11" fillId="7" borderId="17" xfId="0" applyFont="1" applyFill="1" applyBorder="1" applyAlignment="1" applyProtection="1">
      <alignment horizontal="center" vertical="center"/>
    </xf>
    <xf numFmtId="43" fontId="12" fillId="7" borderId="0" xfId="1" applyFont="1" applyFill="1" applyBorder="1" applyAlignment="1">
      <alignment wrapText="1"/>
    </xf>
    <xf numFmtId="0" fontId="31" fillId="9" borderId="23" xfId="15" applyFont="1" applyFill="1" applyBorder="1" applyAlignment="1" applyProtection="1">
      <alignment wrapText="1"/>
      <protection locked="0"/>
    </xf>
    <xf numFmtId="0" fontId="31" fillId="9" borderId="23" xfId="15" applyFont="1" applyFill="1" applyBorder="1" applyAlignment="1" applyProtection="1">
      <alignment horizontal="left" wrapText="1"/>
      <protection locked="0"/>
    </xf>
    <xf numFmtId="0" fontId="12" fillId="0" borderId="0" xfId="0" applyFont="1" applyBorder="1" applyAlignment="1">
      <alignment wrapText="1"/>
    </xf>
    <xf numFmtId="0" fontId="12" fillId="0" borderId="0" xfId="0" applyFont="1" applyFill="1" applyBorder="1" applyAlignment="1">
      <alignment wrapText="1"/>
    </xf>
    <xf numFmtId="0" fontId="12" fillId="10" borderId="0" xfId="0" applyFont="1" applyFill="1" applyBorder="1" applyAlignment="1">
      <alignment wrapText="1"/>
    </xf>
    <xf numFmtId="43" fontId="12" fillId="0" borderId="0" xfId="1" applyFont="1" applyFill="1" applyBorder="1" applyAlignment="1">
      <alignment wrapText="1"/>
    </xf>
    <xf numFmtId="43" fontId="12" fillId="0" borderId="6" xfId="1" applyFont="1" applyBorder="1" applyAlignment="1">
      <alignment wrapText="1"/>
    </xf>
    <xf numFmtId="0" fontId="12" fillId="9" borderId="12" xfId="0" applyFont="1" applyFill="1" applyBorder="1" applyAlignment="1" applyProtection="1">
      <alignment wrapText="1"/>
      <protection locked="0"/>
    </xf>
    <xf numFmtId="1" fontId="12" fillId="0" borderId="0" xfId="0" applyNumberFormat="1" applyFont="1" applyFill="1" applyBorder="1" applyAlignment="1">
      <alignment wrapText="1"/>
    </xf>
    <xf numFmtId="0" fontId="12" fillId="0" borderId="0" xfId="0" applyFont="1" applyFill="1" applyBorder="1" applyAlignment="1">
      <alignment vertical="center" wrapText="1"/>
    </xf>
    <xf numFmtId="1" fontId="12" fillId="0" borderId="0" xfId="0" applyNumberFormat="1"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horizontal="center" wrapText="1"/>
    </xf>
    <xf numFmtId="9" fontId="12" fillId="0" borderId="0" xfId="0" applyNumberFormat="1" applyFont="1" applyFill="1" applyBorder="1" applyAlignment="1">
      <alignment vertical="center" wrapText="1"/>
    </xf>
    <xf numFmtId="0" fontId="12" fillId="0" borderId="0" xfId="0" applyFont="1" applyFill="1" applyAlignment="1">
      <alignment wrapText="1"/>
    </xf>
    <xf numFmtId="0" fontId="33" fillId="0" borderId="4" xfId="14" applyFont="1" applyBorder="1" applyAlignment="1" applyProtection="1">
      <alignment horizontal="center" vertical="center" wrapText="1"/>
      <protection hidden="1"/>
    </xf>
    <xf numFmtId="0" fontId="33" fillId="0" borderId="4" xfId="15" applyFont="1" applyBorder="1" applyAlignment="1" applyProtection="1">
      <alignment horizontal="center" vertical="center" wrapText="1"/>
      <protection locked="0"/>
    </xf>
    <xf numFmtId="0" fontId="33" fillId="0" borderId="4" xfId="14" applyFont="1" applyFill="1" applyBorder="1" applyAlignment="1" applyProtection="1">
      <alignment horizontal="center" vertical="center" wrapText="1"/>
      <protection hidden="1"/>
    </xf>
    <xf numFmtId="0" fontId="33" fillId="0" borderId="4" xfId="0" applyFont="1" applyBorder="1" applyAlignment="1" applyProtection="1">
      <alignment horizontal="center" vertical="center" wrapText="1"/>
      <protection locked="0"/>
    </xf>
    <xf numFmtId="0" fontId="33" fillId="0" borderId="4" xfId="0" applyFont="1" applyFill="1" applyBorder="1" applyAlignment="1" applyProtection="1">
      <alignment horizontal="center" vertical="center" wrapText="1"/>
      <protection locked="0"/>
    </xf>
    <xf numFmtId="0" fontId="33" fillId="0" borderId="4" xfId="0" applyFont="1" applyBorder="1" applyAlignment="1">
      <alignment horizontal="center" vertical="center" wrapText="1"/>
    </xf>
    <xf numFmtId="0" fontId="19" fillId="10" borderId="0" xfId="2" applyFont="1" applyFill="1" applyBorder="1" applyAlignment="1">
      <alignment wrapText="1"/>
    </xf>
    <xf numFmtId="0" fontId="11" fillId="14" borderId="24" xfId="0" applyFont="1" applyFill="1" applyBorder="1" applyAlignment="1" applyProtection="1">
      <alignment vertical="center" wrapText="1"/>
    </xf>
    <xf numFmtId="0" fontId="10" fillId="0" borderId="9" xfId="5" applyFont="1" applyBorder="1" applyAlignment="1" applyProtection="1">
      <alignment horizontal="center" wrapText="1"/>
      <protection locked="0"/>
    </xf>
    <xf numFmtId="0" fontId="10" fillId="9" borderId="8" xfId="5" applyFont="1" applyFill="1" applyBorder="1" applyAlignment="1" applyProtection="1">
      <alignment wrapText="1"/>
      <protection locked="0"/>
    </xf>
    <xf numFmtId="0" fontId="10" fillId="0" borderId="4" xfId="5" applyFont="1" applyBorder="1" applyAlignment="1" applyProtection="1">
      <alignment horizontal="center" wrapText="1"/>
      <protection locked="0"/>
    </xf>
    <xf numFmtId="0" fontId="10" fillId="9" borderId="4" xfId="0" applyFont="1" applyFill="1" applyBorder="1" applyAlignment="1" applyProtection="1">
      <alignment wrapText="1"/>
      <protection locked="0"/>
    </xf>
    <xf numFmtId="0" fontId="10" fillId="9" borderId="4" xfId="4" applyFont="1" applyFill="1" applyBorder="1" applyAlignment="1" applyProtection="1">
      <alignment wrapText="1"/>
      <protection locked="0"/>
    </xf>
    <xf numFmtId="0" fontId="15" fillId="10" borderId="0" xfId="0" applyFont="1" applyFill="1" applyBorder="1" applyAlignment="1">
      <alignment vertical="center"/>
    </xf>
    <xf numFmtId="0" fontId="10" fillId="9" borderId="4" xfId="0" applyFont="1" applyFill="1" applyBorder="1" applyProtection="1">
      <protection locked="0"/>
    </xf>
    <xf numFmtId="0" fontId="10" fillId="0" borderId="8" xfId="5" applyFont="1" applyBorder="1" applyAlignment="1" applyProtection="1">
      <alignment horizontal="center" wrapText="1"/>
      <protection locked="0"/>
    </xf>
    <xf numFmtId="0" fontId="10" fillId="9" borderId="4" xfId="0" applyFont="1" applyFill="1" applyBorder="1"/>
    <xf numFmtId="0" fontId="15" fillId="0" borderId="0" xfId="0" applyFont="1" applyFill="1"/>
    <xf numFmtId="0" fontId="25" fillId="0" borderId="0" xfId="0" applyFont="1" applyFill="1" applyBorder="1"/>
    <xf numFmtId="0" fontId="13" fillId="0" borderId="0" xfId="0" applyFont="1" applyFill="1" applyBorder="1" applyAlignment="1">
      <alignment horizontal="left" indent="1"/>
    </xf>
    <xf numFmtId="0" fontId="26" fillId="0" borderId="0" xfId="0" applyFont="1" applyFill="1" applyBorder="1" applyAlignment="1">
      <alignment horizontal="left" vertical="top" indent="1"/>
    </xf>
    <xf numFmtId="0" fontId="15" fillId="0" borderId="0" xfId="0" applyFont="1" applyAlignment="1">
      <alignment vertical="top"/>
    </xf>
    <xf numFmtId="0" fontId="15" fillId="0" borderId="0" xfId="0" applyFont="1" applyFill="1" applyBorder="1" applyAlignment="1">
      <alignment vertical="top"/>
    </xf>
    <xf numFmtId="0" fontId="35" fillId="0" borderId="0" xfId="4" applyFont="1" applyFill="1" applyBorder="1" applyAlignment="1">
      <alignment horizontal="left" vertical="top" wrapText="1" indent="1"/>
    </xf>
    <xf numFmtId="0" fontId="37" fillId="0" borderId="0" xfId="0" applyFont="1"/>
    <xf numFmtId="0" fontId="10" fillId="10" borderId="4" xfId="3" applyFont="1" applyFill="1" applyBorder="1" applyAlignment="1">
      <alignment horizontal="center" vertical="center" wrapText="1"/>
    </xf>
    <xf numFmtId="43" fontId="10" fillId="10" borderId="4" xfId="3" applyNumberFormat="1" applyFont="1" applyFill="1" applyBorder="1" applyAlignment="1">
      <alignment horizontal="center" vertical="center" wrapText="1"/>
    </xf>
    <xf numFmtId="0" fontId="10" fillId="10" borderId="22" xfId="3" applyFont="1" applyFill="1" applyBorder="1" applyAlignment="1">
      <alignment horizontal="center" vertical="center" wrapText="1"/>
    </xf>
    <xf numFmtId="43" fontId="10" fillId="10" borderId="22" xfId="3" applyNumberFormat="1" applyFont="1" applyFill="1" applyBorder="1" applyAlignment="1">
      <alignment horizontal="center" vertical="center" wrapText="1"/>
    </xf>
    <xf numFmtId="43" fontId="10" fillId="10" borderId="4" xfId="3" applyNumberFormat="1" applyFont="1" applyFill="1" applyBorder="1" applyAlignment="1" applyProtection="1">
      <alignment horizontal="center" vertical="center" wrapText="1"/>
      <protection locked="0"/>
    </xf>
    <xf numFmtId="43" fontId="10" fillId="8" borderId="4" xfId="3" applyNumberFormat="1" applyFont="1" applyFill="1" applyBorder="1" applyAlignment="1">
      <alignment horizontal="center" vertical="center" wrapText="1"/>
    </xf>
    <xf numFmtId="0" fontId="10" fillId="7" borderId="31" xfId="11" applyFont="1" applyFill="1" applyBorder="1" applyAlignment="1">
      <alignment horizontal="left" vertical="center" wrapText="1" indent="1"/>
    </xf>
    <xf numFmtId="0" fontId="10" fillId="7" borderId="0" xfId="11" applyFont="1" applyFill="1" applyBorder="1" applyAlignment="1">
      <alignment horizontal="left" vertical="center" wrapText="1" indent="1"/>
    </xf>
    <xf numFmtId="0" fontId="11" fillId="0" borderId="7" xfId="12" applyFont="1" applyFill="1" applyBorder="1" applyAlignment="1" applyProtection="1">
      <alignment horizontal="center" wrapText="1"/>
      <protection locked="0"/>
    </xf>
    <xf numFmtId="0" fontId="38" fillId="10" borderId="0" xfId="0" applyFont="1" applyFill="1" applyBorder="1" applyAlignment="1">
      <alignment wrapText="1"/>
    </xf>
    <xf numFmtId="0" fontId="38" fillId="0" borderId="0" xfId="0" applyFont="1" applyFill="1" applyBorder="1" applyAlignment="1">
      <alignment wrapText="1"/>
    </xf>
    <xf numFmtId="0" fontId="40" fillId="7" borderId="0" xfId="0" applyFont="1" applyFill="1" applyAlignment="1">
      <alignment wrapText="1"/>
    </xf>
    <xf numFmtId="0" fontId="14" fillId="7" borderId="0" xfId="0" applyFont="1" applyFill="1" applyAlignment="1">
      <alignment horizontal="left" vertical="center" wrapText="1" indent="1"/>
    </xf>
    <xf numFmtId="0" fontId="40" fillId="7" borderId="0" xfId="0" applyFont="1" applyFill="1" applyAlignment="1">
      <alignment horizontal="left" vertical="center" wrapText="1" indent="1"/>
    </xf>
    <xf numFmtId="0" fontId="15" fillId="7" borderId="0" xfId="0" applyFont="1" applyFill="1" applyAlignment="1">
      <alignment horizontal="left" vertical="center" indent="1"/>
    </xf>
    <xf numFmtId="0" fontId="0" fillId="7" borderId="0" xfId="0" applyFill="1" applyAlignment="1">
      <alignment horizontal="left" vertical="center" indent="1"/>
    </xf>
    <xf numFmtId="0" fontId="15" fillId="7" borderId="0" xfId="0" applyFont="1" applyFill="1" applyAlignment="1"/>
    <xf numFmtId="0" fontId="0" fillId="7" borderId="0" xfId="0" applyFill="1" applyAlignment="1"/>
    <xf numFmtId="0" fontId="12" fillId="7" borderId="0" xfId="0" applyFont="1" applyFill="1" applyAlignment="1">
      <alignment vertical="top"/>
    </xf>
    <xf numFmtId="0" fontId="15" fillId="7" borderId="0" xfId="0" applyFont="1" applyFill="1" applyAlignment="1">
      <alignment vertical="top"/>
    </xf>
    <xf numFmtId="0" fontId="0" fillId="7" borderId="0" xfId="0" applyFill="1" applyAlignment="1">
      <alignment vertical="top"/>
    </xf>
    <xf numFmtId="0" fontId="16" fillId="7" borderId="0" xfId="0" applyFont="1" applyFill="1" applyAlignment="1">
      <alignment vertical="top" wrapText="1"/>
    </xf>
    <xf numFmtId="0" fontId="0" fillId="7" borderId="0" xfId="0" applyFill="1" applyAlignment="1">
      <alignment horizontal="left" indent="1"/>
    </xf>
    <xf numFmtId="0" fontId="39" fillId="10" borderId="0" xfId="0" applyFont="1" applyFill="1" applyAlignment="1">
      <alignment horizontal="left" vertical="center" wrapText="1" indent="1"/>
    </xf>
    <xf numFmtId="0" fontId="14" fillId="0" borderId="0" xfId="0" applyFont="1" applyFill="1" applyAlignment="1">
      <alignment horizontal="left" vertical="center" wrapText="1" indent="1"/>
    </xf>
    <xf numFmtId="0" fontId="13" fillId="7" borderId="0" xfId="0" applyFont="1" applyFill="1" applyBorder="1" applyAlignment="1">
      <alignment horizontal="left" vertical="center" wrapText="1" indent="1"/>
    </xf>
    <xf numFmtId="0" fontId="13" fillId="7" borderId="0" xfId="0" applyFont="1" applyFill="1" applyAlignment="1">
      <alignment horizontal="left" vertical="center" wrapText="1" indent="1"/>
    </xf>
    <xf numFmtId="0" fontId="0" fillId="7" borderId="0" xfId="0" applyFill="1" applyAlignment="1">
      <alignment vertical="center"/>
    </xf>
    <xf numFmtId="0" fontId="12" fillId="7" borderId="0" xfId="0" applyFont="1" applyFill="1" applyBorder="1" applyAlignment="1">
      <alignment vertical="top"/>
    </xf>
    <xf numFmtId="0" fontId="42" fillId="0" borderId="0" xfId="0" applyFont="1" applyBorder="1" applyAlignment="1">
      <alignment horizontal="left" vertical="center" wrapText="1" indent="1"/>
    </xf>
    <xf numFmtId="0" fontId="16" fillId="7" borderId="0" xfId="0" applyFont="1" applyFill="1" applyBorder="1" applyAlignment="1">
      <alignment vertical="top" wrapText="1"/>
    </xf>
    <xf numFmtId="0" fontId="42" fillId="0" borderId="0" xfId="0" applyFont="1" applyBorder="1" applyAlignment="1">
      <alignment horizontal="left" vertical="center" indent="1"/>
    </xf>
    <xf numFmtId="0" fontId="43" fillId="14" borderId="0" xfId="0" applyFont="1" applyFill="1" applyAlignment="1">
      <alignment horizontal="left" vertical="center" wrapText="1" indent="1"/>
    </xf>
    <xf numFmtId="0" fontId="45" fillId="10" borderId="0" xfId="0" applyFont="1" applyFill="1" applyAlignment="1">
      <alignment horizontal="left" vertical="center" wrapText="1" indent="1"/>
    </xf>
    <xf numFmtId="0" fontId="0" fillId="0" borderId="0" xfId="0" applyAlignment="1">
      <alignment horizontal="left" vertical="center" indent="1"/>
    </xf>
    <xf numFmtId="0" fontId="42" fillId="0" borderId="0" xfId="0" applyFont="1" applyAlignment="1">
      <alignment horizontal="left" vertical="center" wrapText="1" indent="1"/>
    </xf>
    <xf numFmtId="0" fontId="13" fillId="0" borderId="0" xfId="0" applyFont="1" applyAlignment="1">
      <alignment horizontal="left" vertical="center" indent="1"/>
    </xf>
    <xf numFmtId="0" fontId="12" fillId="0" borderId="0" xfId="0" applyFont="1" applyFill="1" applyBorder="1" applyAlignment="1">
      <alignment vertical="top"/>
    </xf>
    <xf numFmtId="0" fontId="41" fillId="0" borderId="0" xfId="0" applyFont="1" applyFill="1" applyBorder="1" applyAlignment="1">
      <alignment horizontal="left" vertical="center" indent="1"/>
    </xf>
    <xf numFmtId="0" fontId="42" fillId="0" borderId="0" xfId="0" applyFont="1" applyFill="1" applyBorder="1" applyAlignment="1">
      <alignment horizontal="left" vertical="center" wrapText="1" indent="1"/>
    </xf>
    <xf numFmtId="0" fontId="43" fillId="0" borderId="0" xfId="0" applyFont="1" applyFill="1" applyBorder="1" applyAlignment="1">
      <alignment horizontal="left" vertical="center" wrapText="1" indent="1"/>
    </xf>
    <xf numFmtId="0" fontId="0" fillId="0" borderId="0" xfId="0" applyFill="1" applyBorder="1" applyAlignment="1">
      <alignment horizontal="left" vertical="center" indent="1"/>
    </xf>
    <xf numFmtId="0" fontId="0" fillId="0" borderId="0" xfId="0" applyFill="1" applyBorder="1"/>
    <xf numFmtId="43" fontId="12" fillId="7" borderId="0" xfId="1" applyFont="1" applyFill="1" applyBorder="1" applyAlignment="1" applyProtection="1">
      <alignment wrapText="1"/>
    </xf>
    <xf numFmtId="0" fontId="29" fillId="0" borderId="0" xfId="0" applyFont="1" applyFill="1" applyBorder="1" applyAlignment="1" applyProtection="1">
      <alignment horizontal="center" vertical="center" wrapText="1"/>
    </xf>
    <xf numFmtId="0" fontId="12" fillId="0" borderId="0" xfId="0" applyFont="1" applyAlignment="1" applyProtection="1">
      <alignment wrapText="1"/>
    </xf>
    <xf numFmtId="0" fontId="29" fillId="14" borderId="14" xfId="0" applyFont="1" applyFill="1" applyBorder="1" applyAlignment="1" applyProtection="1">
      <alignment horizontal="center" vertical="center" wrapText="1"/>
    </xf>
    <xf numFmtId="0" fontId="29" fillId="14" borderId="15" xfId="0" applyFont="1" applyFill="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11" fillId="14" borderId="19" xfId="0" applyFont="1" applyFill="1" applyBorder="1" applyAlignment="1" applyProtection="1">
      <alignment vertical="center" wrapText="1"/>
    </xf>
    <xf numFmtId="0" fontId="11" fillId="0" borderId="17" xfId="0" applyFont="1" applyBorder="1" applyAlignment="1" applyProtection="1">
      <alignment horizontal="center" vertical="center" wrapText="1"/>
    </xf>
    <xf numFmtId="0" fontId="29" fillId="14" borderId="34" xfId="0" applyFont="1" applyFill="1" applyBorder="1" applyAlignment="1" applyProtection="1">
      <alignment wrapText="1"/>
    </xf>
    <xf numFmtId="0" fontId="29" fillId="14" borderId="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5" fillId="0" borderId="0" xfId="0" applyFont="1" applyBorder="1" applyProtection="1"/>
    <xf numFmtId="0" fontId="32" fillId="0" borderId="0" xfId="0" applyFont="1" applyFill="1" applyBorder="1" applyAlignment="1" applyProtection="1">
      <alignment vertical="center" wrapText="1"/>
    </xf>
    <xf numFmtId="0" fontId="29" fillId="14" borderId="27" xfId="0" applyFont="1" applyFill="1" applyBorder="1" applyAlignment="1" applyProtection="1">
      <alignment horizontal="center" vertical="center" wrapText="1"/>
    </xf>
    <xf numFmtId="0" fontId="29" fillId="14" borderId="25" xfId="0" applyFont="1" applyFill="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15" fillId="0" borderId="0" xfId="0" applyFont="1" applyFill="1" applyBorder="1" applyProtection="1"/>
    <xf numFmtId="0" fontId="29" fillId="0" borderId="0" xfId="0" applyFont="1" applyFill="1" applyBorder="1" applyAlignment="1" applyProtection="1">
      <alignment wrapText="1"/>
    </xf>
    <xf numFmtId="0" fontId="47" fillId="7" borderId="0" xfId="17" applyFont="1" applyFill="1" applyAlignment="1">
      <alignment horizontal="left" vertical="center" wrapText="1" indent="1"/>
    </xf>
    <xf numFmtId="43" fontId="53" fillId="7" borderId="0" xfId="1" applyFont="1" applyFill="1" applyBorder="1" applyAlignment="1">
      <alignment wrapText="1"/>
    </xf>
    <xf numFmtId="0" fontId="53" fillId="7" borderId="0" xfId="0" applyFont="1" applyFill="1" applyBorder="1" applyAlignment="1">
      <alignment wrapText="1"/>
    </xf>
    <xf numFmtId="43" fontId="54" fillId="7" borderId="0" xfId="1" applyFont="1" applyFill="1" applyBorder="1" applyAlignment="1">
      <alignment wrapText="1"/>
    </xf>
    <xf numFmtId="0" fontId="54" fillId="7" borderId="0" xfId="0" applyFont="1" applyFill="1" applyBorder="1"/>
    <xf numFmtId="0" fontId="54" fillId="7" borderId="0" xfId="0" applyFont="1" applyFill="1" applyBorder="1" applyAlignment="1">
      <alignment vertical="center"/>
    </xf>
    <xf numFmtId="0" fontId="50" fillId="7" borderId="0" xfId="0" applyFont="1" applyFill="1"/>
    <xf numFmtId="0" fontId="50" fillId="7" borderId="0" xfId="0" applyFont="1" applyFill="1" applyAlignment="1"/>
    <xf numFmtId="43" fontId="54" fillId="7" borderId="6" xfId="1" applyFont="1" applyFill="1" applyBorder="1" applyAlignment="1">
      <alignment vertical="center"/>
    </xf>
    <xf numFmtId="43" fontId="54" fillId="7" borderId="0" xfId="1" applyFont="1" applyFill="1" applyBorder="1" applyAlignment="1">
      <alignment vertical="center"/>
    </xf>
    <xf numFmtId="0" fontId="55" fillId="7" borderId="0" xfId="0" applyFont="1" applyFill="1" applyBorder="1"/>
    <xf numFmtId="0" fontId="55" fillId="7" borderId="0" xfId="0" applyFont="1" applyFill="1" applyBorder="1" applyAlignment="1"/>
    <xf numFmtId="1" fontId="55" fillId="7" borderId="0" xfId="0" applyNumberFormat="1" applyFont="1" applyFill="1" applyBorder="1" applyAlignment="1"/>
    <xf numFmtId="0" fontId="50" fillId="7" borderId="0" xfId="0" applyFont="1" applyFill="1" applyBorder="1" applyAlignment="1"/>
    <xf numFmtId="43" fontId="12" fillId="7" borderId="0" xfId="1" applyFont="1" applyFill="1" applyBorder="1" applyAlignment="1" applyProtection="1">
      <alignment horizontal="center" wrapText="1"/>
    </xf>
    <xf numFmtId="0" fontId="12" fillId="0" borderId="0" xfId="0" applyFont="1" applyAlignment="1" applyProtection="1">
      <alignment horizontal="center" wrapText="1"/>
    </xf>
    <xf numFmtId="0" fontId="10" fillId="0" borderId="12" xfId="5"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0" fillId="0" borderId="12" xfId="0" applyFont="1" applyFill="1" applyBorder="1" applyAlignment="1" applyProtection="1">
      <alignment horizontal="center" wrapText="1"/>
      <protection locked="0"/>
    </xf>
    <xf numFmtId="0" fontId="15" fillId="0" borderId="0" xfId="0" applyFont="1" applyBorder="1" applyAlignment="1">
      <alignment horizontal="center" wrapText="1"/>
    </xf>
    <xf numFmtId="0" fontId="10" fillId="0" borderId="4" xfId="0" applyFont="1" applyFill="1" applyBorder="1" applyAlignment="1" applyProtection="1">
      <alignment horizontal="center" wrapText="1"/>
      <protection locked="0"/>
    </xf>
    <xf numFmtId="0" fontId="19" fillId="10" borderId="0" xfId="2" applyFont="1" applyFill="1" applyBorder="1" applyAlignment="1">
      <alignment horizontal="center" wrapText="1"/>
    </xf>
    <xf numFmtId="0" fontId="15" fillId="0" borderId="7" xfId="0" applyFont="1" applyBorder="1" applyAlignment="1">
      <alignment horizontal="center" wrapText="1"/>
    </xf>
    <xf numFmtId="0" fontId="10" fillId="0" borderId="4" xfId="0" applyFont="1" applyBorder="1" applyAlignment="1" applyProtection="1">
      <alignment horizontal="center" wrapText="1"/>
      <protection locked="0"/>
    </xf>
    <xf numFmtId="0" fontId="10" fillId="7" borderId="4" xfId="0" applyFont="1" applyFill="1" applyBorder="1" applyAlignment="1" applyProtection="1">
      <alignment horizontal="center" wrapText="1"/>
      <protection locked="0"/>
    </xf>
    <xf numFmtId="0" fontId="15" fillId="7" borderId="0" xfId="0" applyFont="1" applyFill="1" applyBorder="1" applyAlignment="1">
      <alignment horizontal="center" wrapText="1"/>
    </xf>
    <xf numFmtId="0" fontId="0" fillId="0" borderId="0" xfId="0" applyFill="1" applyAlignment="1">
      <alignment horizontal="center"/>
    </xf>
    <xf numFmtId="0" fontId="10" fillId="0" borderId="4" xfId="0" applyFont="1" applyBorder="1" applyAlignment="1" applyProtection="1">
      <alignment horizontal="center"/>
      <protection locked="0"/>
    </xf>
    <xf numFmtId="0" fontId="10" fillId="0" borderId="4" xfId="0" applyFont="1" applyFill="1" applyBorder="1" applyAlignment="1" applyProtection="1">
      <alignment horizontal="center"/>
      <protection locked="0"/>
    </xf>
    <xf numFmtId="0" fontId="10" fillId="0" borderId="4" xfId="0" applyFont="1" applyFill="1" applyBorder="1" applyAlignment="1">
      <alignment horizontal="center"/>
    </xf>
    <xf numFmtId="0" fontId="15" fillId="0" borderId="0" xfId="0" applyFont="1" applyBorder="1" applyAlignment="1">
      <alignment horizontal="center"/>
    </xf>
    <xf numFmtId="0" fontId="0" fillId="0" borderId="0" xfId="0" applyFill="1" applyBorder="1" applyAlignment="1">
      <alignment horizontal="center"/>
    </xf>
    <xf numFmtId="0" fontId="10" fillId="7" borderId="4" xfId="0" applyFont="1" applyFill="1" applyBorder="1" applyAlignment="1" applyProtection="1">
      <alignment horizontal="center"/>
      <protection locked="0"/>
    </xf>
    <xf numFmtId="0" fontId="10" fillId="7" borderId="4" xfId="0" applyFont="1" applyFill="1" applyBorder="1" applyAlignment="1">
      <alignment horizontal="center"/>
    </xf>
    <xf numFmtId="0" fontId="10" fillId="0" borderId="4" xfId="0" applyFont="1" applyFill="1" applyBorder="1" applyAlignment="1">
      <alignment horizontal="center" wrapText="1"/>
    </xf>
    <xf numFmtId="0" fontId="15" fillId="7" borderId="0" xfId="0" applyFont="1" applyFill="1" applyBorder="1" applyAlignment="1">
      <alignment horizontal="center"/>
    </xf>
    <xf numFmtId="0" fontId="15" fillId="0" borderId="0" xfId="0" applyFont="1" applyFill="1" applyBorder="1" applyAlignment="1" applyProtection="1">
      <alignment horizontal="center"/>
    </xf>
    <xf numFmtId="0" fontId="15" fillId="0" borderId="0" xfId="0" applyFont="1" applyFill="1" applyBorder="1" applyAlignment="1" applyProtection="1">
      <alignment horizontal="center" wrapText="1"/>
    </xf>
    <xf numFmtId="0" fontId="10" fillId="0" borderId="8" xfId="5" applyFont="1" applyBorder="1" applyAlignment="1" applyProtection="1">
      <alignment horizontal="center"/>
      <protection locked="0"/>
    </xf>
    <xf numFmtId="0" fontId="10" fillId="9" borderId="8" xfId="5" applyFont="1" applyFill="1" applyBorder="1" applyAlignment="1" applyProtection="1">
      <alignment horizontal="center" wrapText="1"/>
      <protection locked="0"/>
    </xf>
    <xf numFmtId="0" fontId="10" fillId="9" borderId="4" xfId="0" applyFont="1" applyFill="1" applyBorder="1" applyAlignment="1" applyProtection="1">
      <alignment horizontal="center"/>
      <protection locked="0"/>
    </xf>
    <xf numFmtId="0" fontId="10" fillId="9" borderId="4" xfId="0" applyFont="1" applyFill="1" applyBorder="1" applyAlignment="1" applyProtection="1">
      <alignment horizontal="center" wrapText="1"/>
      <protection locked="0"/>
    </xf>
    <xf numFmtId="0" fontId="10" fillId="9" borderId="4" xfId="4" applyFont="1" applyFill="1" applyBorder="1" applyAlignment="1" applyProtection="1">
      <alignment horizontal="center"/>
      <protection locked="0"/>
    </xf>
    <xf numFmtId="0" fontId="10" fillId="0" borderId="4" xfId="0" applyFont="1" applyBorder="1" applyAlignment="1">
      <alignment horizontal="center"/>
    </xf>
    <xf numFmtId="0" fontId="10" fillId="9" borderId="4" xfId="4" applyFont="1" applyFill="1" applyBorder="1" applyAlignment="1">
      <alignment horizontal="center"/>
    </xf>
    <xf numFmtId="0" fontId="15" fillId="0" borderId="7" xfId="0" applyFont="1" applyBorder="1" applyAlignment="1">
      <alignment horizontal="center"/>
    </xf>
    <xf numFmtId="0" fontId="60" fillId="8" borderId="33" xfId="0" applyFont="1" applyFill="1" applyBorder="1" applyAlignment="1" applyProtection="1">
      <alignment horizontal="center" vertical="center"/>
    </xf>
    <xf numFmtId="0" fontId="51" fillId="0" borderId="0" xfId="4" applyFont="1" applyFill="1" applyBorder="1" applyAlignment="1">
      <alignment vertical="center" wrapText="1"/>
    </xf>
    <xf numFmtId="0" fontId="63" fillId="0" borderId="0" xfId="0" applyFont="1" applyFill="1"/>
    <xf numFmtId="0" fontId="63" fillId="0" borderId="0" xfId="0" applyFont="1"/>
    <xf numFmtId="0" fontId="64" fillId="0" borderId="0" xfId="0" applyFont="1" applyAlignment="1">
      <alignment vertical="center"/>
    </xf>
    <xf numFmtId="0" fontId="64" fillId="7" borderId="0" xfId="0" applyFont="1" applyFill="1" applyBorder="1" applyAlignment="1">
      <alignment vertical="center"/>
    </xf>
    <xf numFmtId="0" fontId="64" fillId="0" borderId="0" xfId="0" applyFont="1" applyFill="1" applyAlignment="1">
      <alignment vertical="center"/>
    </xf>
    <xf numFmtId="0" fontId="64" fillId="0" borderId="0" xfId="0" applyFont="1" applyFill="1" applyBorder="1" applyAlignment="1">
      <alignment vertical="center"/>
    </xf>
    <xf numFmtId="0" fontId="58" fillId="7" borderId="0" xfId="9" applyFont="1" applyFill="1" applyBorder="1" applyAlignment="1">
      <alignment vertical="center" wrapText="1"/>
    </xf>
    <xf numFmtId="0" fontId="58" fillId="0" borderId="0" xfId="9" applyFont="1" applyFill="1" applyBorder="1" applyAlignment="1">
      <alignment vertical="center" wrapText="1"/>
    </xf>
    <xf numFmtId="0" fontId="64" fillId="0" borderId="0" xfId="0" applyFont="1"/>
    <xf numFmtId="0" fontId="64" fillId="7" borderId="0" xfId="0" applyFont="1" applyFill="1" applyBorder="1"/>
    <xf numFmtId="0" fontId="58" fillId="7" borderId="0" xfId="11" applyFont="1" applyFill="1" applyBorder="1" applyAlignment="1">
      <alignment vertical="center" wrapText="1"/>
    </xf>
    <xf numFmtId="0" fontId="15" fillId="0" borderId="0" xfId="0" applyFont="1" applyAlignment="1">
      <alignment horizontal="center" vertical="center"/>
    </xf>
    <xf numFmtId="0" fontId="14" fillId="0" borderId="0" xfId="0" applyFont="1" applyFill="1" applyBorder="1" applyAlignment="1">
      <alignment vertical="center"/>
    </xf>
    <xf numFmtId="0" fontId="25" fillId="0" borderId="0" xfId="0" applyFont="1" applyAlignment="1">
      <alignment vertical="center"/>
    </xf>
    <xf numFmtId="0" fontId="34" fillId="10" borderId="0" xfId="0" applyFont="1" applyFill="1" applyBorder="1" applyAlignment="1">
      <alignment horizontal="left" vertical="center"/>
    </xf>
    <xf numFmtId="0" fontId="13" fillId="10" borderId="0" xfId="0" applyFont="1" applyFill="1" applyBorder="1" applyAlignment="1">
      <alignment horizontal="left" vertical="center"/>
    </xf>
    <xf numFmtId="0" fontId="25" fillId="10" borderId="0" xfId="0" applyFont="1" applyFill="1" applyAlignment="1">
      <alignment horizontal="left" vertical="center"/>
    </xf>
    <xf numFmtId="0" fontId="25" fillId="0" borderId="0" xfId="0" applyFont="1" applyFill="1" applyAlignment="1">
      <alignment vertical="center"/>
    </xf>
    <xf numFmtId="0" fontId="25" fillId="0" borderId="0" xfId="0" applyFont="1" applyFill="1" applyBorder="1" applyAlignment="1">
      <alignment vertical="center"/>
    </xf>
    <xf numFmtId="0" fontId="11" fillId="0" borderId="0" xfId="12" applyFont="1" applyFill="1" applyBorder="1" applyAlignment="1" applyProtection="1">
      <alignment horizontal="center" wrapText="1"/>
      <protection locked="0"/>
    </xf>
    <xf numFmtId="0" fontId="60" fillId="8" borderId="33" xfId="12" applyFont="1" applyFill="1" applyBorder="1" applyAlignment="1" applyProtection="1">
      <alignment horizontal="center" vertical="center" wrapText="1"/>
    </xf>
    <xf numFmtId="0" fontId="34" fillId="10" borderId="0" xfId="0" applyFont="1" applyFill="1" applyBorder="1" applyAlignment="1" applyProtection="1">
      <alignment horizontal="left" vertical="center"/>
    </xf>
    <xf numFmtId="0" fontId="56" fillId="10" borderId="0" xfId="2" applyFont="1" applyFill="1" applyBorder="1" applyAlignment="1" applyProtection="1">
      <alignment vertical="center"/>
    </xf>
    <xf numFmtId="0" fontId="15" fillId="0" borderId="0" xfId="0" applyFont="1" applyFill="1" applyAlignment="1">
      <alignment vertical="center"/>
    </xf>
    <xf numFmtId="0" fontId="15" fillId="7" borderId="0" xfId="0" applyFont="1" applyFill="1" applyBorder="1" applyAlignment="1">
      <alignment vertical="center"/>
    </xf>
    <xf numFmtId="0" fontId="15" fillId="0" borderId="0" xfId="0" applyFont="1" applyAlignment="1">
      <alignment vertical="center"/>
    </xf>
    <xf numFmtId="0" fontId="11" fillId="7" borderId="28" xfId="0" applyFont="1" applyFill="1" applyBorder="1" applyAlignment="1" applyProtection="1">
      <alignment horizontal="center" vertical="center"/>
    </xf>
    <xf numFmtId="0" fontId="12" fillId="0" borderId="12" xfId="0" applyFont="1" applyBorder="1" applyAlignment="1">
      <alignment horizontal="center" vertical="center"/>
    </xf>
    <xf numFmtId="0" fontId="12" fillId="0" borderId="0" xfId="0" applyFont="1" applyBorder="1" applyAlignment="1" applyProtection="1">
      <alignment horizontal="left" indent="1"/>
    </xf>
    <xf numFmtId="0" fontId="60" fillId="14" borderId="22" xfId="12" applyFont="1" applyFill="1" applyBorder="1" applyAlignment="1" applyProtection="1">
      <alignment horizontal="center" vertical="center" wrapText="1"/>
    </xf>
    <xf numFmtId="0" fontId="12" fillId="0" borderId="5" xfId="0" applyFont="1" applyFill="1" applyBorder="1" applyAlignment="1" applyProtection="1">
      <alignment horizontal="left" vertical="center" indent="1"/>
    </xf>
    <xf numFmtId="0" fontId="10" fillId="17" borderId="9" xfId="18" applyFont="1" applyFill="1" applyBorder="1" applyAlignment="1" applyProtection="1">
      <alignment horizontal="left" vertical="center" wrapText="1" indent="1"/>
    </xf>
    <xf numFmtId="0" fontId="60" fillId="17" borderId="8" xfId="12" applyFont="1" applyFill="1" applyBorder="1" applyAlignment="1" applyProtection="1">
      <alignment horizontal="center" vertical="center" wrapText="1"/>
    </xf>
    <xf numFmtId="0" fontId="10" fillId="19" borderId="5" xfId="11" applyFont="1" applyFill="1" applyBorder="1" applyAlignment="1" applyProtection="1">
      <alignment horizontal="left" vertical="center" wrapText="1" indent="1"/>
    </xf>
    <xf numFmtId="0" fontId="60" fillId="19" borderId="4" xfId="11" applyFont="1" applyFill="1" applyBorder="1" applyAlignment="1" applyProtection="1">
      <alignment horizontal="center" vertical="center" wrapText="1"/>
    </xf>
    <xf numFmtId="0" fontId="10" fillId="0" borderId="0" xfId="11" applyFont="1" applyFill="1" applyBorder="1" applyAlignment="1" applyProtection="1">
      <alignment horizontal="left" vertical="center" wrapText="1" indent="1"/>
    </xf>
    <xf numFmtId="0" fontId="60" fillId="0" borderId="0" xfId="9" applyFont="1" applyFill="1" applyBorder="1" applyAlignment="1" applyProtection="1">
      <alignment horizontal="center" vertical="center" wrapText="1"/>
    </xf>
    <xf numFmtId="0" fontId="10" fillId="0" borderId="5" xfId="0" applyFont="1" applyFill="1" applyBorder="1" applyAlignment="1" applyProtection="1">
      <alignment horizontal="left" vertical="center" indent="1"/>
    </xf>
    <xf numFmtId="0" fontId="60" fillId="0" borderId="12" xfId="0" applyFont="1" applyFill="1" applyBorder="1" applyAlignment="1" applyProtection="1">
      <alignment vertical="center"/>
    </xf>
    <xf numFmtId="0" fontId="10" fillId="17" borderId="8" xfId="18" applyFont="1" applyFill="1" applyBorder="1" applyAlignment="1" applyProtection="1">
      <alignment horizontal="left" vertical="center" wrapText="1" indent="1"/>
    </xf>
    <xf numFmtId="0" fontId="10" fillId="19" borderId="4" xfId="11" applyFont="1" applyFill="1" applyBorder="1" applyAlignment="1" applyProtection="1">
      <alignment horizontal="left" vertical="center" wrapText="1" indent="1"/>
    </xf>
    <xf numFmtId="0" fontId="68" fillId="0" borderId="0" xfId="9" applyFont="1" applyFill="1" applyBorder="1" applyAlignment="1" applyProtection="1">
      <alignment vertical="center" wrapText="1"/>
    </xf>
    <xf numFmtId="0" fontId="10" fillId="0" borderId="4" xfId="0" applyFont="1" applyFill="1" applyBorder="1" applyAlignment="1" applyProtection="1">
      <alignment horizontal="left" vertical="center" indent="1"/>
    </xf>
    <xf numFmtId="0" fontId="60" fillId="14" borderId="4" xfId="0" applyFont="1" applyFill="1" applyBorder="1" applyAlignment="1" applyProtection="1">
      <alignment horizontal="center"/>
    </xf>
    <xf numFmtId="0" fontId="10" fillId="0" borderId="0" xfId="0" applyFont="1" applyAlignment="1" applyProtection="1">
      <alignment horizontal="left" vertical="center" indent="1"/>
    </xf>
    <xf numFmtId="0" fontId="60" fillId="0" borderId="0" xfId="0" applyFont="1" applyAlignment="1" applyProtection="1">
      <alignment horizontal="center"/>
    </xf>
    <xf numFmtId="0" fontId="68" fillId="7" borderId="0" xfId="11" applyFont="1" applyFill="1" applyBorder="1" applyAlignment="1" applyProtection="1">
      <alignment horizontal="left" vertical="center" wrapText="1" indent="1"/>
    </xf>
    <xf numFmtId="0" fontId="61" fillId="7" borderId="0" xfId="11" applyFont="1" applyFill="1" applyBorder="1" applyAlignment="1" applyProtection="1">
      <alignment horizontal="center" vertical="center" wrapText="1"/>
    </xf>
    <xf numFmtId="0" fontId="31" fillId="8" borderId="26" xfId="19" applyFont="1" applyFill="1" applyBorder="1" applyAlignment="1" applyProtection="1">
      <alignment horizontal="left" vertical="center" indent="1"/>
    </xf>
    <xf numFmtId="0" fontId="10" fillId="18" borderId="5" xfId="8" applyFont="1" applyFill="1" applyBorder="1" applyAlignment="1" applyProtection="1">
      <alignment horizontal="left" vertical="center" wrapText="1" indent="1"/>
    </xf>
    <xf numFmtId="0" fontId="60" fillId="18" borderId="4" xfId="12" applyFont="1" applyFill="1" applyBorder="1" applyAlignment="1" applyProtection="1">
      <alignment horizontal="center" vertical="center" wrapText="1"/>
    </xf>
    <xf numFmtId="0" fontId="10" fillId="18" borderId="4" xfId="8" applyFont="1" applyFill="1" applyBorder="1" applyAlignment="1" applyProtection="1">
      <alignment horizontal="left" vertical="center" wrapText="1" indent="1"/>
    </xf>
    <xf numFmtId="0" fontId="15" fillId="10" borderId="0" xfId="0" applyFont="1" applyFill="1" applyBorder="1" applyAlignment="1">
      <alignment horizontal="center" vertical="center"/>
    </xf>
    <xf numFmtId="0" fontId="15" fillId="10" borderId="0" xfId="0" applyFont="1" applyFill="1" applyBorder="1" applyAlignment="1">
      <alignment horizontal="center" vertical="center" wrapText="1"/>
    </xf>
    <xf numFmtId="0" fontId="60" fillId="14" borderId="4" xfId="0" applyFont="1" applyFill="1" applyBorder="1" applyAlignment="1" applyProtection="1">
      <alignment horizontal="center" vertical="center"/>
    </xf>
    <xf numFmtId="0" fontId="34" fillId="10" borderId="0" xfId="0" applyFont="1" applyFill="1" applyBorder="1" applyAlignment="1" applyProtection="1">
      <alignment horizontal="left" vertical="center" indent="1"/>
    </xf>
    <xf numFmtId="0" fontId="34" fillId="10" borderId="0" xfId="0" applyFont="1" applyFill="1" applyBorder="1" applyAlignment="1">
      <alignment horizontal="left" vertical="center" indent="1"/>
    </xf>
    <xf numFmtId="0" fontId="20" fillId="10" borderId="0" xfId="0" applyFont="1" applyFill="1" applyBorder="1" applyAlignment="1">
      <alignment horizontal="left" vertical="center" indent="1"/>
    </xf>
    <xf numFmtId="0" fontId="19" fillId="10" borderId="0" xfId="2" applyFont="1" applyFill="1" applyBorder="1" applyAlignment="1">
      <alignment horizontal="left" vertical="center" wrapText="1" indent="1"/>
    </xf>
    <xf numFmtId="0" fontId="41" fillId="14" borderId="4" xfId="0" applyFont="1" applyFill="1" applyBorder="1" applyAlignment="1">
      <alignment horizontal="left" vertical="center" indent="1"/>
    </xf>
    <xf numFmtId="0" fontId="13" fillId="0" borderId="0" xfId="0" applyFont="1"/>
    <xf numFmtId="0" fontId="47" fillId="0" borderId="0" xfId="17" applyFont="1" applyBorder="1" applyAlignment="1">
      <alignment horizontal="left" vertical="center" wrapText="1" indent="1"/>
    </xf>
    <xf numFmtId="0" fontId="13" fillId="0" borderId="0" xfId="0" applyFont="1" applyFill="1" applyBorder="1" applyAlignment="1">
      <alignment horizontal="left" vertical="center" wrapText="1" indent="1"/>
    </xf>
    <xf numFmtId="0" fontId="41" fillId="14" borderId="4"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0" borderId="0" xfId="0" applyFont="1" applyFill="1" applyBorder="1" applyAlignment="1">
      <alignment horizontal="left" vertical="center" indent="1"/>
    </xf>
    <xf numFmtId="0" fontId="5" fillId="7" borderId="0" xfId="0" applyFont="1" applyFill="1" applyBorder="1" applyAlignment="1">
      <alignment horizontal="left" vertical="center" wrapText="1" indent="1"/>
    </xf>
    <xf numFmtId="0" fontId="6" fillId="7" borderId="0" xfId="0" applyFont="1" applyFill="1" applyBorder="1" applyAlignment="1">
      <alignment horizontal="left" vertical="center" wrapText="1" indent="1"/>
    </xf>
    <xf numFmtId="0" fontId="7" fillId="7" borderId="0" xfId="0" applyFont="1" applyFill="1" applyBorder="1" applyAlignment="1">
      <alignment horizontal="left" vertical="center" wrapText="1" indent="1"/>
    </xf>
    <xf numFmtId="0" fontId="8" fillId="7" borderId="0" xfId="0" applyFont="1" applyFill="1" applyBorder="1" applyAlignment="1">
      <alignment horizontal="left" wrapText="1" indent="1"/>
    </xf>
    <xf numFmtId="17" fontId="9" fillId="7" borderId="0" xfId="0" quotePrefix="1" applyNumberFormat="1" applyFont="1" applyFill="1" applyBorder="1" applyAlignment="1">
      <alignment horizontal="left" vertical="center" wrapText="1" indent="1"/>
    </xf>
    <xf numFmtId="0" fontId="4" fillId="7" borderId="0" xfId="0" applyFont="1" applyFill="1" applyBorder="1" applyAlignment="1">
      <alignment horizontal="left" wrapText="1" indent="1"/>
    </xf>
    <xf numFmtId="0" fontId="10" fillId="7" borderId="0" xfId="0" applyFont="1" applyFill="1" applyBorder="1" applyAlignment="1">
      <alignment horizontal="left" vertical="center" wrapText="1" indent="1"/>
    </xf>
    <xf numFmtId="0" fontId="12" fillId="7" borderId="0" xfId="0" applyFont="1" applyFill="1" applyBorder="1" applyAlignment="1">
      <alignment horizontal="left" wrapText="1" indent="1"/>
    </xf>
    <xf numFmtId="0" fontId="10" fillId="10" borderId="21" xfId="3" applyFont="1" applyFill="1" applyBorder="1" applyAlignment="1">
      <alignment horizontal="center" vertical="center" wrapText="1"/>
    </xf>
    <xf numFmtId="0" fontId="33" fillId="0" borderId="5" xfId="15" applyFont="1" applyBorder="1" applyAlignment="1" applyProtection="1">
      <alignment horizontal="center" vertical="center" wrapText="1"/>
      <protection locked="0"/>
    </xf>
    <xf numFmtId="0" fontId="33" fillId="0" borderId="5" xfId="0" applyFont="1" applyFill="1" applyBorder="1" applyAlignment="1" applyProtection="1">
      <alignment horizontal="center" vertical="center" wrapText="1"/>
      <protection locked="0"/>
    </xf>
    <xf numFmtId="0" fontId="10" fillId="10" borderId="37" xfId="3" applyFont="1" applyFill="1" applyBorder="1" applyAlignment="1">
      <alignment horizontal="center" vertical="center" wrapText="1"/>
    </xf>
    <xf numFmtId="0" fontId="33" fillId="0" borderId="12" xfId="15" applyFont="1" applyBorder="1" applyAlignment="1" applyProtection="1">
      <alignment horizontal="center" vertical="center" wrapText="1"/>
      <protection locked="0"/>
    </xf>
    <xf numFmtId="0" fontId="33" fillId="0" borderId="12" xfId="0" applyFont="1" applyBorder="1" applyAlignment="1">
      <alignment horizontal="center" vertical="center" wrapText="1"/>
    </xf>
    <xf numFmtId="0" fontId="12" fillId="0" borderId="13" xfId="0" applyFont="1" applyFill="1" applyBorder="1" applyAlignment="1">
      <alignment wrapText="1"/>
    </xf>
    <xf numFmtId="0" fontId="12" fillId="0" borderId="23" xfId="0" applyFont="1" applyFill="1" applyBorder="1" applyAlignment="1">
      <alignment wrapText="1"/>
    </xf>
    <xf numFmtId="0" fontId="53" fillId="0" borderId="0" xfId="0" applyFont="1" applyFill="1" applyBorder="1" applyAlignment="1">
      <alignment wrapText="1"/>
    </xf>
    <xf numFmtId="43" fontId="15" fillId="0" borderId="0" xfId="1" applyFont="1" applyBorder="1" applyAlignment="1">
      <alignment wrapText="1"/>
    </xf>
    <xf numFmtId="0" fontId="0" fillId="0" borderId="0" xfId="0" applyFill="1" applyAlignment="1">
      <alignment wrapText="1"/>
    </xf>
    <xf numFmtId="0" fontId="20" fillId="0" borderId="0" xfId="0" applyFont="1" applyFill="1" applyBorder="1" applyAlignment="1">
      <alignment vertical="center"/>
    </xf>
    <xf numFmtId="0" fontId="10" fillId="0" borderId="8" xfId="5" applyFont="1" applyFill="1" applyBorder="1" applyAlignment="1" applyProtection="1">
      <alignment horizontal="center"/>
      <protection locked="0"/>
    </xf>
    <xf numFmtId="43" fontId="15" fillId="0" borderId="0" xfId="1" applyFont="1" applyFill="1" applyBorder="1"/>
    <xf numFmtId="0" fontId="0" fillId="0" borderId="0" xfId="0" applyFill="1"/>
    <xf numFmtId="43" fontId="15" fillId="0" borderId="0" xfId="1" applyFont="1" applyFill="1" applyBorder="1" applyAlignment="1">
      <alignment vertical="center"/>
    </xf>
    <xf numFmtId="0" fontId="59" fillId="10" borderId="0" xfId="2" applyFont="1" applyFill="1" applyBorder="1" applyAlignment="1">
      <alignment horizontal="left" wrapText="1"/>
    </xf>
    <xf numFmtId="0" fontId="69" fillId="0" borderId="0" xfId="0" applyFont="1" applyAlignment="1">
      <alignment horizontal="left" indent="1"/>
    </xf>
    <xf numFmtId="0" fontId="27" fillId="0" borderId="9" xfId="5" applyBorder="1" applyAlignment="1" applyProtection="1">
      <alignment horizontal="center" wrapText="1"/>
      <protection locked="0"/>
    </xf>
    <xf numFmtId="0" fontId="27" fillId="0" borderId="8" xfId="5" applyBorder="1" applyAlignment="1" applyProtection="1">
      <alignment horizontal="center" wrapText="1"/>
      <protection locked="0"/>
    </xf>
    <xf numFmtId="0" fontId="0" fillId="0" borderId="0" xfId="0" applyFill="1" applyBorder="1" applyAlignment="1">
      <alignment wrapText="1"/>
    </xf>
    <xf numFmtId="0" fontId="0" fillId="7" borderId="0" xfId="0" applyFill="1" applyBorder="1" applyAlignment="1">
      <alignment wrapText="1"/>
    </xf>
    <xf numFmtId="0" fontId="60" fillId="7" borderId="0" xfId="0" applyFont="1" applyFill="1" applyBorder="1" applyAlignment="1" applyProtection="1">
      <alignment vertical="center" wrapText="1"/>
    </xf>
    <xf numFmtId="0" fontId="29" fillId="0" borderId="39"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14" fillId="0" borderId="28" xfId="0" applyFont="1" applyFill="1" applyBorder="1" applyAlignment="1" applyProtection="1">
      <alignment vertical="center"/>
    </xf>
    <xf numFmtId="0" fontId="14" fillId="0" borderId="29" xfId="0" applyFont="1" applyFill="1" applyBorder="1" applyAlignment="1" applyProtection="1">
      <alignment vertical="center"/>
    </xf>
    <xf numFmtId="0" fontId="11" fillId="14" borderId="16" xfId="0" applyFont="1" applyFill="1" applyBorder="1" applyAlignment="1" applyProtection="1">
      <alignment horizontal="left" vertical="center" wrapText="1"/>
    </xf>
    <xf numFmtId="0" fontId="11" fillId="14" borderId="38" xfId="0" applyFont="1" applyFill="1" applyBorder="1" applyAlignment="1" applyProtection="1">
      <alignment horizontal="left" vertical="center" wrapText="1"/>
    </xf>
    <xf numFmtId="0" fontId="29" fillId="14" borderId="24" xfId="0" applyFont="1" applyFill="1" applyBorder="1" applyAlignment="1" applyProtection="1">
      <alignment horizontal="left" vertical="center" wrapText="1"/>
    </xf>
    <xf numFmtId="43" fontId="12" fillId="7" borderId="0" xfId="1" applyFont="1" applyFill="1" applyBorder="1" applyAlignment="1" applyProtection="1">
      <alignment horizontal="left" wrapText="1"/>
    </xf>
    <xf numFmtId="0" fontId="29" fillId="0" borderId="0" xfId="0" applyFont="1" applyFill="1" applyBorder="1" applyAlignment="1" applyProtection="1">
      <alignment horizontal="left" vertical="center" wrapText="1"/>
    </xf>
    <xf numFmtId="0" fontId="29" fillId="14" borderId="8" xfId="0" applyFont="1" applyFill="1" applyBorder="1" applyAlignment="1" applyProtection="1">
      <alignment horizontal="left" vertical="center" wrapText="1"/>
    </xf>
    <xf numFmtId="0" fontId="12" fillId="6" borderId="4" xfId="9" applyFont="1" applyBorder="1" applyAlignment="1" applyProtection="1">
      <alignment horizontal="left" vertical="center" wrapText="1"/>
    </xf>
    <xf numFmtId="9" fontId="12" fillId="6" borderId="4" xfId="9" applyNumberFormat="1" applyFont="1" applyBorder="1" applyAlignment="1" applyProtection="1">
      <alignment horizontal="left" vertical="center" wrapText="1"/>
    </xf>
    <xf numFmtId="0" fontId="11" fillId="17" borderId="4" xfId="9" applyFont="1" applyFill="1" applyBorder="1" applyAlignment="1" applyProtection="1">
      <alignment horizontal="left" vertical="center" wrapText="1"/>
    </xf>
    <xf numFmtId="0" fontId="12" fillId="5" borderId="5" xfId="8" applyFont="1" applyBorder="1" applyAlignment="1" applyProtection="1">
      <alignment horizontal="left" vertical="center" wrapText="1"/>
    </xf>
    <xf numFmtId="0" fontId="60" fillId="7" borderId="0" xfId="0" applyFont="1" applyFill="1" applyBorder="1" applyAlignment="1" applyProtection="1">
      <alignment horizontal="left" vertical="center" wrapText="1"/>
    </xf>
    <xf numFmtId="0" fontId="60" fillId="14" borderId="30" xfId="10" applyFont="1" applyFill="1" applyBorder="1" applyAlignment="1" applyProtection="1">
      <alignment horizontal="left" vertical="center" wrapText="1"/>
    </xf>
    <xf numFmtId="0" fontId="60" fillId="0" borderId="0" xfId="0" applyFont="1" applyFill="1" applyBorder="1" applyAlignment="1" applyProtection="1">
      <alignment vertical="center" wrapText="1"/>
    </xf>
    <xf numFmtId="43" fontId="10" fillId="7" borderId="0" xfId="1" applyFont="1" applyFill="1" applyBorder="1" applyAlignment="1" applyProtection="1">
      <alignment horizontal="left" wrapText="1"/>
    </xf>
    <xf numFmtId="0" fontId="11" fillId="0" borderId="0" xfId="0" applyFont="1" applyFill="1" applyBorder="1" applyAlignment="1" applyProtection="1">
      <alignment horizontal="left" vertical="center" wrapText="1"/>
    </xf>
    <xf numFmtId="0" fontId="11" fillId="14" borderId="8" xfId="0" applyFont="1" applyFill="1" applyBorder="1" applyAlignment="1" applyProtection="1">
      <alignment horizontal="left" vertical="center" wrapText="1"/>
    </xf>
    <xf numFmtId="0" fontId="10" fillId="6" borderId="4" xfId="9" applyFont="1" applyBorder="1" applyAlignment="1" applyProtection="1">
      <alignment horizontal="left" vertical="center" wrapText="1"/>
    </xf>
    <xf numFmtId="0" fontId="10" fillId="6" borderId="4" xfId="9" applyFont="1" applyBorder="1" applyAlignment="1" applyProtection="1">
      <alignment horizontal="left" vertical="center"/>
    </xf>
    <xf numFmtId="9" fontId="10" fillId="6" borderId="4" xfId="9" applyNumberFormat="1" applyFont="1" applyBorder="1" applyAlignment="1" applyProtection="1">
      <alignment horizontal="left" vertical="center"/>
    </xf>
    <xf numFmtId="0" fontId="11" fillId="17" borderId="4" xfId="9" applyFont="1" applyFill="1" applyBorder="1" applyAlignment="1" applyProtection="1">
      <alignment horizontal="left" vertical="center"/>
    </xf>
    <xf numFmtId="0" fontId="10" fillId="4" borderId="4" xfId="7" applyFont="1" applyBorder="1" applyAlignment="1" applyProtection="1">
      <alignment horizontal="left" vertical="center" wrapText="1"/>
    </xf>
    <xf numFmtId="0" fontId="10" fillId="4" borderId="4" xfId="7" applyFont="1" applyBorder="1" applyAlignment="1" applyProtection="1">
      <alignment horizontal="left" vertical="center"/>
    </xf>
    <xf numFmtId="9" fontId="10" fillId="4" borderId="4" xfId="7" applyNumberFormat="1" applyFont="1" applyBorder="1" applyAlignment="1" applyProtection="1">
      <alignment horizontal="left" vertical="center"/>
    </xf>
    <xf numFmtId="0" fontId="10" fillId="0" borderId="4" xfId="7" applyFont="1" applyFill="1" applyBorder="1" applyAlignment="1" applyProtection="1">
      <alignment horizontal="left" vertical="center"/>
    </xf>
    <xf numFmtId="0" fontId="10" fillId="19" borderId="4" xfId="6" applyFont="1" applyFill="1" applyBorder="1" applyAlignment="1" applyProtection="1">
      <alignment horizontal="left" vertical="center" wrapText="1"/>
    </xf>
    <xf numFmtId="0" fontId="10" fillId="19" borderId="4" xfId="6" applyFont="1" applyFill="1" applyBorder="1" applyAlignment="1" applyProtection="1">
      <alignment horizontal="left" vertical="center"/>
    </xf>
    <xf numFmtId="9" fontId="10" fillId="19" borderId="4" xfId="6" applyNumberFormat="1" applyFont="1" applyFill="1" applyBorder="1" applyAlignment="1" applyProtection="1">
      <alignment horizontal="left" vertical="center"/>
    </xf>
    <xf numFmtId="9" fontId="10" fillId="19" borderId="22" xfId="6" applyNumberFormat="1" applyFont="1" applyFill="1" applyBorder="1" applyAlignment="1" applyProtection="1">
      <alignment horizontal="left" vertical="center"/>
    </xf>
    <xf numFmtId="0" fontId="10" fillId="19" borderId="22" xfId="6" applyFont="1" applyFill="1" applyBorder="1" applyAlignment="1" applyProtection="1">
      <alignment horizontal="left" vertical="center"/>
    </xf>
    <xf numFmtId="0" fontId="11" fillId="19" borderId="22" xfId="6" applyFont="1" applyFill="1" applyBorder="1" applyAlignment="1" applyProtection="1">
      <alignment horizontal="left" vertical="center"/>
    </xf>
    <xf numFmtId="0" fontId="15" fillId="7" borderId="0" xfId="0" applyFont="1" applyFill="1" applyBorder="1" applyAlignment="1">
      <alignment horizontal="left"/>
    </xf>
    <xf numFmtId="0" fontId="60" fillId="0" borderId="0" xfId="0" applyFont="1" applyFill="1" applyBorder="1" applyAlignment="1" applyProtection="1">
      <alignment horizontal="left" vertical="center" wrapText="1"/>
    </xf>
    <xf numFmtId="0" fontId="60" fillId="14" borderId="24" xfId="0" applyFont="1" applyFill="1" applyBorder="1" applyAlignment="1" applyProtection="1">
      <alignment horizontal="left" vertical="center" wrapText="1"/>
    </xf>
    <xf numFmtId="0" fontId="12" fillId="6" borderId="4" xfId="9" applyFont="1" applyBorder="1" applyAlignment="1" applyProtection="1">
      <alignment horizontal="left" vertical="center"/>
    </xf>
    <xf numFmtId="9" fontId="12" fillId="6" borderId="4" xfId="9" applyNumberFormat="1" applyFont="1" applyBorder="1" applyAlignment="1" applyProtection="1">
      <alignment horizontal="left" vertical="center"/>
    </xf>
    <xf numFmtId="0" fontId="60" fillId="0" borderId="0" xfId="0" applyFont="1" applyFill="1" applyBorder="1" applyAlignment="1" applyProtection="1">
      <alignment vertical="center"/>
    </xf>
    <xf numFmtId="0" fontId="12" fillId="19" borderId="4" xfId="6" applyFont="1" applyFill="1" applyBorder="1" applyAlignment="1" applyProtection="1">
      <alignment horizontal="left" vertical="center" wrapText="1"/>
    </xf>
    <xf numFmtId="0" fontId="12" fillId="19" borderId="4" xfId="6" applyFont="1" applyFill="1" applyBorder="1" applyAlignment="1" applyProtection="1">
      <alignment horizontal="left" vertical="center"/>
    </xf>
    <xf numFmtId="9" fontId="12" fillId="19" borderId="4" xfId="6" applyNumberFormat="1" applyFont="1" applyFill="1" applyBorder="1" applyAlignment="1" applyProtection="1">
      <alignment horizontal="left" vertical="center"/>
    </xf>
    <xf numFmtId="9" fontId="12" fillId="19" borderId="22" xfId="6" applyNumberFormat="1" applyFont="1" applyFill="1" applyBorder="1" applyAlignment="1" applyProtection="1">
      <alignment horizontal="left" vertical="center"/>
    </xf>
    <xf numFmtId="0" fontId="12" fillId="19" borderId="22" xfId="6" applyFont="1" applyFill="1" applyBorder="1" applyAlignment="1" applyProtection="1">
      <alignment horizontal="left" vertical="center"/>
    </xf>
    <xf numFmtId="0" fontId="60" fillId="14" borderId="24" xfId="6" applyFont="1" applyFill="1" applyBorder="1" applyAlignment="1" applyProtection="1">
      <alignment horizontal="left" vertical="center"/>
    </xf>
    <xf numFmtId="43" fontId="15" fillId="0" borderId="0" xfId="1" applyFont="1" applyBorder="1" applyAlignment="1">
      <alignment vertical="center"/>
    </xf>
    <xf numFmtId="0" fontId="27" fillId="0" borderId="8" xfId="14" applyFont="1" applyBorder="1" applyAlignment="1" applyProtection="1">
      <alignment horizontal="center" wrapText="1"/>
      <protection locked="0" hidden="1"/>
    </xf>
    <xf numFmtId="0" fontId="15" fillId="0" borderId="4" xfId="0" applyFont="1" applyBorder="1"/>
    <xf numFmtId="0" fontId="15" fillId="7" borderId="4" xfId="0" applyFont="1" applyFill="1" applyBorder="1" applyAlignment="1">
      <alignment horizontal="center"/>
    </xf>
    <xf numFmtId="0" fontId="15" fillId="0" borderId="4" xfId="0" applyFont="1" applyBorder="1" applyAlignment="1">
      <alignment horizontal="center" wrapText="1"/>
    </xf>
    <xf numFmtId="0" fontId="15" fillId="0" borderId="4" xfId="0" applyFont="1" applyBorder="1" applyAlignment="1">
      <alignment horizontal="center"/>
    </xf>
    <xf numFmtId="0" fontId="12" fillId="6" borderId="5" xfId="9" applyFont="1" applyBorder="1" applyAlignment="1" applyProtection="1">
      <alignment horizontal="left" vertical="center" wrapText="1"/>
    </xf>
    <xf numFmtId="0" fontId="60" fillId="14" borderId="30" xfId="13" applyFont="1" applyFill="1" applyBorder="1" applyAlignment="1" applyProtection="1">
      <alignment horizontal="left" vertical="center" wrapText="1"/>
    </xf>
    <xf numFmtId="0" fontId="27" fillId="9" borderId="8" xfId="14" applyFont="1" applyFill="1" applyBorder="1" applyAlignment="1" applyProtection="1">
      <alignment horizontal="center" wrapText="1"/>
      <protection locked="0" hidden="1"/>
    </xf>
    <xf numFmtId="0" fontId="15" fillId="9" borderId="4" xfId="0" applyFont="1" applyFill="1" applyBorder="1" applyAlignment="1">
      <alignment horizontal="center"/>
    </xf>
    <xf numFmtId="43" fontId="10" fillId="8" borderId="22" xfId="3" applyNumberFormat="1" applyFont="1" applyFill="1" applyBorder="1" applyAlignment="1">
      <alignment horizontal="center" vertical="center" wrapText="1"/>
    </xf>
    <xf numFmtId="0" fontId="29" fillId="14" borderId="9" xfId="0" applyFont="1" applyFill="1" applyBorder="1" applyAlignment="1" applyProtection="1">
      <alignment horizontal="center" vertical="center" wrapText="1"/>
    </xf>
    <xf numFmtId="0" fontId="29" fillId="14" borderId="23" xfId="0" applyFont="1" applyFill="1" applyBorder="1" applyAlignment="1" applyProtection="1">
      <alignment horizontal="center" vertical="center" wrapText="1"/>
    </xf>
    <xf numFmtId="0" fontId="71" fillId="0" borderId="0" xfId="0" applyFont="1" applyFill="1" applyBorder="1" applyAlignment="1">
      <alignment horizontal="left" vertical="center" wrapText="1" indent="1"/>
    </xf>
    <xf numFmtId="0" fontId="72" fillId="0" borderId="0" xfId="0" applyFont="1" applyFill="1" applyBorder="1" applyAlignment="1">
      <alignment horizontal="left" vertical="center" wrapText="1" indent="1"/>
    </xf>
    <xf numFmtId="0" fontId="43" fillId="10" borderId="0" xfId="0" applyFont="1" applyFill="1" applyAlignment="1">
      <alignment horizontal="left" vertical="center" indent="1"/>
    </xf>
    <xf numFmtId="0" fontId="72" fillId="7" borderId="0" xfId="0" applyFont="1" applyFill="1" applyAlignment="1">
      <alignment horizontal="left" vertical="center" wrapText="1" indent="1"/>
    </xf>
    <xf numFmtId="0" fontId="13" fillId="0" borderId="0" xfId="0" applyFont="1" applyAlignment="1">
      <alignment horizontal="left" wrapText="1" indent="3"/>
    </xf>
    <xf numFmtId="0" fontId="11" fillId="0" borderId="0" xfId="0" applyFont="1" applyAlignment="1">
      <alignment horizontal="left" indent="1"/>
    </xf>
    <xf numFmtId="0" fontId="4" fillId="0" borderId="0" xfId="0" applyFont="1" applyAlignment="1">
      <alignment horizontal="left" indent="1"/>
    </xf>
    <xf numFmtId="0" fontId="73" fillId="0" borderId="0" xfId="17" applyFont="1" applyAlignment="1">
      <alignment horizontal="left" indent="1"/>
    </xf>
    <xf numFmtId="0" fontId="47" fillId="0" borderId="0" xfId="17" applyFont="1" applyFill="1" applyBorder="1" applyAlignment="1">
      <alignment horizontal="left" vertical="center" wrapText="1" indent="1"/>
    </xf>
    <xf numFmtId="0" fontId="29" fillId="6" borderId="4" xfId="9" applyFont="1" applyBorder="1" applyAlignment="1" applyProtection="1">
      <alignment horizontal="left" vertical="center" wrapText="1"/>
    </xf>
    <xf numFmtId="0" fontId="29" fillId="21" borderId="4" xfId="7" applyFont="1" applyFill="1" applyBorder="1" applyAlignment="1" applyProtection="1">
      <alignment horizontal="left" vertical="center" wrapText="1"/>
    </xf>
    <xf numFmtId="0" fontId="12" fillId="21" borderId="4" xfId="7" applyFont="1" applyFill="1" applyBorder="1" applyAlignment="1" applyProtection="1">
      <alignment horizontal="left" vertical="center" wrapText="1"/>
    </xf>
    <xf numFmtId="9" fontId="12" fillId="21" borderId="4" xfId="7" applyNumberFormat="1" applyFont="1" applyFill="1" applyBorder="1" applyAlignment="1" applyProtection="1">
      <alignment horizontal="left" vertical="center" wrapText="1"/>
    </xf>
    <xf numFmtId="0" fontId="12" fillId="20" borderId="4" xfId="8" applyFont="1" applyFill="1" applyBorder="1" applyAlignment="1" applyProtection="1">
      <alignment horizontal="left" vertical="center" wrapText="1"/>
    </xf>
    <xf numFmtId="1" fontId="12" fillId="20" borderId="4" xfId="8" applyNumberFormat="1" applyFont="1" applyFill="1" applyBorder="1" applyAlignment="1" applyProtection="1">
      <alignment horizontal="left" vertical="center" wrapText="1"/>
    </xf>
    <xf numFmtId="9" fontId="12" fillId="20" borderId="4" xfId="8" applyNumberFormat="1" applyFont="1" applyFill="1" applyBorder="1" applyAlignment="1" applyProtection="1">
      <alignment horizontal="left" vertical="center" wrapText="1"/>
    </xf>
    <xf numFmtId="0" fontId="11" fillId="20" borderId="4" xfId="9" applyFont="1" applyFill="1" applyBorder="1" applyAlignment="1" applyProtection="1">
      <alignment horizontal="left" vertical="center" wrapText="1"/>
    </xf>
    <xf numFmtId="0" fontId="12" fillId="7" borderId="4" xfId="7" applyFont="1" applyFill="1" applyBorder="1" applyAlignment="1" applyProtection="1">
      <alignment horizontal="left" vertical="center" wrapText="1"/>
    </xf>
    <xf numFmtId="0" fontId="10" fillId="7" borderId="4" xfId="7" applyFont="1" applyFill="1" applyBorder="1" applyAlignment="1" applyProtection="1">
      <alignment horizontal="left" vertical="center" wrapText="1"/>
    </xf>
    <xf numFmtId="0" fontId="29" fillId="21" borderId="12" xfId="7" applyFont="1" applyFill="1" applyBorder="1" applyAlignment="1" applyProtection="1">
      <alignment horizontal="left" vertical="center"/>
    </xf>
    <xf numFmtId="0" fontId="12" fillId="21" borderId="4" xfId="7" applyFont="1" applyFill="1" applyBorder="1" applyAlignment="1" applyProtection="1">
      <alignment horizontal="left" vertical="center"/>
    </xf>
    <xf numFmtId="9" fontId="12" fillId="21" borderId="4" xfId="7" applyNumberFormat="1" applyFont="1" applyFill="1" applyBorder="1" applyAlignment="1" applyProtection="1">
      <alignment horizontal="left" vertical="center"/>
    </xf>
    <xf numFmtId="0" fontId="12" fillId="23" borderId="4" xfId="8" applyFont="1" applyFill="1" applyBorder="1" applyAlignment="1" applyProtection="1">
      <alignment horizontal="left" vertical="center"/>
    </xf>
    <xf numFmtId="1" fontId="12" fillId="23" borderId="4" xfId="8" applyNumberFormat="1" applyFont="1" applyFill="1" applyBorder="1" applyAlignment="1" applyProtection="1">
      <alignment horizontal="left" vertical="center"/>
    </xf>
    <xf numFmtId="9" fontId="12" fillId="23" borderId="4" xfId="8" applyNumberFormat="1" applyFont="1" applyFill="1" applyBorder="1" applyAlignment="1" applyProtection="1">
      <alignment horizontal="left" vertical="center"/>
    </xf>
    <xf numFmtId="0" fontId="11" fillId="23" borderId="4" xfId="8" applyFont="1" applyFill="1" applyBorder="1" applyAlignment="1" applyProtection="1">
      <alignment horizontal="left" vertical="center"/>
    </xf>
    <xf numFmtId="0" fontId="12" fillId="7" borderId="4" xfId="7" applyFont="1" applyFill="1" applyBorder="1" applyAlignment="1" applyProtection="1">
      <alignment horizontal="left" vertical="center"/>
    </xf>
    <xf numFmtId="0" fontId="11" fillId="7" borderId="4" xfId="7" applyFont="1" applyFill="1" applyBorder="1" applyAlignment="1" applyProtection="1">
      <alignment horizontal="left" vertical="center"/>
    </xf>
    <xf numFmtId="0" fontId="12" fillId="7" borderId="5" xfId="8" applyFont="1" applyFill="1" applyBorder="1" applyAlignment="1" applyProtection="1">
      <alignment horizontal="left" vertical="center" wrapText="1"/>
    </xf>
    <xf numFmtId="0" fontId="12" fillId="9" borderId="4" xfId="8" applyFont="1" applyFill="1" applyBorder="1" applyAlignment="1" applyProtection="1">
      <alignment horizontal="left" vertical="center" wrapText="1"/>
    </xf>
    <xf numFmtId="1" fontId="12" fillId="9" borderId="4" xfId="8" applyNumberFormat="1" applyFont="1" applyFill="1" applyBorder="1" applyAlignment="1" applyProtection="1">
      <alignment horizontal="left" vertical="center" wrapText="1"/>
    </xf>
    <xf numFmtId="9" fontId="12" fillId="9" borderId="4" xfId="8" applyNumberFormat="1" applyFont="1" applyFill="1" applyBorder="1" applyAlignment="1" applyProtection="1">
      <alignment horizontal="left" vertical="center" wrapText="1"/>
    </xf>
    <xf numFmtId="1" fontId="12" fillId="9" borderId="5" xfId="8" applyNumberFormat="1" applyFont="1" applyFill="1" applyBorder="1" applyAlignment="1" applyProtection="1">
      <alignment horizontal="left" vertical="center" wrapText="1"/>
    </xf>
    <xf numFmtId="0" fontId="12" fillId="9" borderId="12" xfId="8" applyFont="1" applyFill="1" applyBorder="1" applyAlignment="1" applyProtection="1">
      <alignment horizontal="left" vertical="center" wrapText="1"/>
    </xf>
    <xf numFmtId="0" fontId="11" fillId="9" borderId="4" xfId="9" applyFont="1" applyFill="1" applyBorder="1" applyAlignment="1" applyProtection="1">
      <alignment horizontal="left" vertical="center" wrapText="1"/>
    </xf>
    <xf numFmtId="0" fontId="29" fillId="5" borderId="5" xfId="8" applyFont="1" applyBorder="1" applyAlignment="1" applyProtection="1">
      <alignment horizontal="left" vertical="center" wrapText="1"/>
    </xf>
    <xf numFmtId="9" fontId="12" fillId="5" borderId="5" xfId="8" applyNumberFormat="1" applyFont="1" applyBorder="1" applyAlignment="1" applyProtection="1">
      <alignment horizontal="left" vertical="center" wrapText="1"/>
    </xf>
    <xf numFmtId="0" fontId="29" fillId="6" borderId="12" xfId="9" applyFont="1" applyBorder="1" applyAlignment="1" applyProtection="1">
      <alignment horizontal="left" vertical="center" wrapText="1"/>
    </xf>
    <xf numFmtId="0" fontId="10" fillId="7" borderId="4" xfId="7" applyFont="1" applyFill="1" applyBorder="1" applyAlignment="1" applyProtection="1">
      <alignment horizontal="left" vertical="center"/>
    </xf>
    <xf numFmtId="0" fontId="10" fillId="22" borderId="4" xfId="10" applyFont="1" applyFill="1" applyBorder="1" applyAlignment="1" applyProtection="1">
      <alignment horizontal="left" vertical="center" wrapText="1"/>
    </xf>
    <xf numFmtId="1" fontId="10" fillId="22" borderId="4" xfId="10" applyNumberFormat="1" applyFont="1" applyFill="1" applyBorder="1" applyAlignment="1" applyProtection="1">
      <alignment horizontal="left" vertical="center" wrapText="1"/>
    </xf>
    <xf numFmtId="9" fontId="10" fillId="22" borderId="4" xfId="10" applyNumberFormat="1" applyFont="1" applyFill="1" applyBorder="1" applyAlignment="1" applyProtection="1">
      <alignment horizontal="left" vertical="center" wrapText="1"/>
    </xf>
    <xf numFmtId="0" fontId="11" fillId="22" borderId="4" xfId="10" applyFont="1" applyFill="1" applyBorder="1" applyAlignment="1" applyProtection="1">
      <alignment horizontal="left" vertical="center" wrapText="1"/>
    </xf>
    <xf numFmtId="0" fontId="12" fillId="22" borderId="4" xfId="10" applyFont="1" applyFill="1" applyBorder="1" applyAlignment="1" applyProtection="1">
      <alignment horizontal="left" vertical="center" wrapText="1"/>
    </xf>
    <xf numFmtId="9" fontId="12" fillId="22" borderId="4" xfId="10" applyNumberFormat="1" applyFont="1" applyFill="1" applyBorder="1" applyAlignment="1" applyProtection="1">
      <alignment horizontal="left" vertical="center" wrapText="1"/>
    </xf>
    <xf numFmtId="9" fontId="12" fillId="22" borderId="22" xfId="10" applyNumberFormat="1" applyFont="1" applyFill="1" applyBorder="1" applyAlignment="1" applyProtection="1">
      <alignment horizontal="left" vertical="center" wrapText="1"/>
    </xf>
    <xf numFmtId="0" fontId="12" fillId="22" borderId="22" xfId="10" applyFont="1" applyFill="1" applyBorder="1" applyAlignment="1" applyProtection="1">
      <alignment horizontal="left" vertical="center" wrapText="1"/>
    </xf>
    <xf numFmtId="0" fontId="11" fillId="22" borderId="22" xfId="10" applyFont="1" applyFill="1" applyBorder="1" applyAlignment="1" applyProtection="1">
      <alignment horizontal="left" vertical="center" wrapText="1"/>
    </xf>
    <xf numFmtId="0" fontId="10" fillId="22" borderId="4" xfId="13" applyFont="1" applyFill="1" applyBorder="1" applyAlignment="1" applyProtection="1">
      <alignment horizontal="left" vertical="center" wrapText="1"/>
    </xf>
    <xf numFmtId="1" fontId="10" fillId="22" borderId="4" xfId="13" applyNumberFormat="1" applyFont="1" applyFill="1" applyBorder="1" applyAlignment="1" applyProtection="1">
      <alignment horizontal="left" vertical="center" wrapText="1"/>
    </xf>
    <xf numFmtId="9" fontId="10" fillId="22" borderId="4" xfId="13" applyNumberFormat="1" applyFont="1" applyFill="1" applyBorder="1" applyAlignment="1" applyProtection="1">
      <alignment horizontal="left" vertical="center" wrapText="1"/>
    </xf>
    <xf numFmtId="1" fontId="10" fillId="22" borderId="5" xfId="13" applyNumberFormat="1" applyFont="1" applyFill="1" applyBorder="1" applyAlignment="1" applyProtection="1">
      <alignment horizontal="left" vertical="center" wrapText="1"/>
    </xf>
    <xf numFmtId="0" fontId="10" fillId="22" borderId="12" xfId="13" applyFont="1" applyFill="1" applyBorder="1" applyAlignment="1" applyProtection="1">
      <alignment horizontal="left" vertical="center" wrapText="1"/>
    </xf>
    <xf numFmtId="0" fontId="12" fillId="22" borderId="4" xfId="13" applyFont="1" applyFill="1" applyBorder="1" applyAlignment="1" applyProtection="1">
      <alignment horizontal="left" vertical="center" wrapText="1"/>
    </xf>
    <xf numFmtId="9" fontId="12" fillId="22" borderId="4" xfId="13" applyNumberFormat="1" applyFont="1" applyFill="1" applyBorder="1" applyAlignment="1" applyProtection="1">
      <alignment horizontal="left" vertical="center" wrapText="1"/>
    </xf>
    <xf numFmtId="9" fontId="12" fillId="22" borderId="22" xfId="13" applyNumberFormat="1" applyFont="1" applyFill="1" applyBorder="1" applyAlignment="1" applyProtection="1">
      <alignment horizontal="left" vertical="center" wrapText="1"/>
    </xf>
    <xf numFmtId="0" fontId="12" fillId="22" borderId="37" xfId="13" applyFont="1" applyFill="1" applyBorder="1" applyAlignment="1" applyProtection="1">
      <alignment horizontal="left" vertical="center" wrapText="1"/>
    </xf>
    <xf numFmtId="0" fontId="10" fillId="22" borderId="22" xfId="13" applyFont="1" applyFill="1" applyBorder="1" applyAlignment="1" applyProtection="1">
      <alignment horizontal="left" vertical="center" wrapText="1"/>
    </xf>
    <xf numFmtId="0" fontId="29" fillId="6" borderId="12" xfId="9" applyFont="1" applyBorder="1" applyAlignment="1" applyProtection="1">
      <alignment horizontal="left" vertical="center"/>
    </xf>
    <xf numFmtId="0" fontId="29" fillId="19" borderId="4" xfId="0" applyFont="1" applyFill="1" applyBorder="1" applyAlignment="1" applyProtection="1">
      <alignment horizontal="left" vertical="center"/>
    </xf>
    <xf numFmtId="0" fontId="11" fillId="22" borderId="5" xfId="13" applyFont="1" applyFill="1" applyBorder="1" applyAlignment="1" applyProtection="1">
      <alignment horizontal="left" vertical="center" wrapText="1"/>
    </xf>
    <xf numFmtId="0" fontId="29" fillId="22" borderId="40" xfId="13" applyFont="1" applyFill="1" applyBorder="1" applyAlignment="1" applyProtection="1">
      <alignment horizontal="left" vertical="center" wrapText="1"/>
    </xf>
    <xf numFmtId="0" fontId="11" fillId="22" borderId="5" xfId="10" applyFont="1" applyFill="1" applyBorder="1" applyAlignment="1" applyProtection="1">
      <alignment horizontal="left" vertical="center" wrapText="1"/>
    </xf>
    <xf numFmtId="0" fontId="29" fillId="22" borderId="5" xfId="10" applyFont="1" applyFill="1" applyBorder="1" applyAlignment="1" applyProtection="1">
      <alignment horizontal="left" vertical="center" wrapText="1"/>
    </xf>
    <xf numFmtId="0" fontId="11" fillId="6" borderId="12" xfId="9" applyFont="1" applyBorder="1" applyAlignment="1" applyProtection="1">
      <alignment horizontal="left" vertical="center"/>
    </xf>
    <xf numFmtId="0" fontId="11" fillId="4" borderId="12" xfId="7" applyFont="1" applyBorder="1" applyAlignment="1" applyProtection="1">
      <alignment horizontal="left" vertical="center"/>
    </xf>
    <xf numFmtId="0" fontId="11" fillId="19" borderId="4" xfId="0" applyFont="1" applyFill="1" applyBorder="1" applyAlignment="1" applyProtection="1">
      <alignment horizontal="left" vertical="center"/>
    </xf>
    <xf numFmtId="0" fontId="12" fillId="7" borderId="4" xfId="8" applyFont="1" applyFill="1" applyBorder="1" applyAlignment="1" applyProtection="1">
      <alignment horizontal="left" vertical="center" wrapText="1"/>
    </xf>
    <xf numFmtId="0" fontId="36" fillId="0" borderId="4" xfId="12" applyFont="1" applyFill="1" applyBorder="1" applyAlignment="1">
      <alignment horizontal="center" vertical="center" wrapText="1"/>
    </xf>
    <xf numFmtId="0" fontId="11" fillId="0" borderId="4" xfId="12" applyFont="1" applyFill="1" applyBorder="1" applyAlignment="1" applyProtection="1">
      <alignment horizontal="center" vertical="center" wrapText="1"/>
      <protection locked="0"/>
    </xf>
    <xf numFmtId="0" fontId="60" fillId="8" borderId="4" xfId="12" applyFont="1" applyFill="1" applyBorder="1" applyAlignment="1" applyProtection="1">
      <alignment horizontal="center" vertical="center" wrapText="1"/>
    </xf>
    <xf numFmtId="0" fontId="11" fillId="0" borderId="4" xfId="11" applyFont="1" applyFill="1" applyBorder="1" applyAlignment="1" applyProtection="1">
      <alignment horizontal="center" vertical="center"/>
      <protection locked="0"/>
    </xf>
    <xf numFmtId="0" fontId="47" fillId="0" borderId="0" xfId="17" applyFont="1" applyAlignment="1">
      <alignment vertical="center"/>
    </xf>
    <xf numFmtId="0" fontId="13" fillId="0" borderId="0" xfId="0" applyFont="1" applyAlignment="1">
      <alignment horizontal="left" vertical="center" wrapText="1" indent="2"/>
    </xf>
    <xf numFmtId="0" fontId="51" fillId="7" borderId="0" xfId="0" applyFont="1" applyFill="1" applyAlignment="1">
      <alignment horizontal="left" vertical="center" wrapText="1" indent="2"/>
    </xf>
    <xf numFmtId="0" fontId="60" fillId="14" borderId="8" xfId="0" applyFont="1" applyFill="1" applyBorder="1" applyAlignment="1" applyProtection="1">
      <alignment horizontal="left" vertical="center" wrapText="1"/>
    </xf>
    <xf numFmtId="0" fontId="12" fillId="23" borderId="4" xfId="8" applyFont="1" applyFill="1" applyBorder="1" applyAlignment="1" applyProtection="1">
      <alignment horizontal="left" vertical="center" wrapText="1" indent="4"/>
    </xf>
    <xf numFmtId="0" fontId="12" fillId="20" borderId="5" xfId="8" applyFont="1" applyFill="1" applyBorder="1" applyAlignment="1" applyProtection="1">
      <alignment horizontal="left" vertical="center" wrapText="1" indent="4"/>
    </xf>
    <xf numFmtId="0" fontId="12" fillId="9" borderId="5" xfId="8" applyFont="1" applyFill="1" applyBorder="1" applyAlignment="1" applyProtection="1">
      <alignment horizontal="left" vertical="center" wrapText="1" indent="5"/>
    </xf>
    <xf numFmtId="0" fontId="14" fillId="0" borderId="30" xfId="0" applyFont="1" applyFill="1" applyBorder="1" applyAlignment="1" applyProtection="1">
      <alignment vertical="center"/>
    </xf>
    <xf numFmtId="0" fontId="46" fillId="0" borderId="0" xfId="17" applyBorder="1" applyAlignment="1">
      <alignment horizontal="left" vertical="center" wrapText="1" indent="1"/>
    </xf>
    <xf numFmtId="0" fontId="59" fillId="10" borderId="0" xfId="2" applyFont="1" applyFill="1" applyBorder="1" applyAlignment="1">
      <alignment horizontal="left" wrapText="1"/>
    </xf>
    <xf numFmtId="0" fontId="14" fillId="0" borderId="28" xfId="0" applyFont="1" applyFill="1" applyBorder="1" applyAlignment="1" applyProtection="1">
      <alignment horizontal="left" vertical="top"/>
    </xf>
    <xf numFmtId="0" fontId="14" fillId="0" borderId="29" xfId="0" applyFont="1" applyFill="1" applyBorder="1" applyAlignment="1" applyProtection="1">
      <alignment horizontal="left" vertical="top"/>
    </xf>
    <xf numFmtId="0" fontId="14" fillId="0" borderId="30" xfId="0" applyFont="1" applyFill="1" applyBorder="1" applyAlignment="1" applyProtection="1">
      <alignment horizontal="left" vertical="top"/>
    </xf>
    <xf numFmtId="0" fontId="31" fillId="14" borderId="28" xfId="0" applyFont="1" applyFill="1" applyBorder="1" applyAlignment="1" applyProtection="1">
      <alignment horizontal="left" vertical="center" wrapText="1"/>
    </xf>
    <xf numFmtId="0" fontId="31" fillId="14" borderId="30" xfId="0" applyFont="1" applyFill="1" applyBorder="1" applyAlignment="1" applyProtection="1">
      <alignment horizontal="left" vertical="center" wrapText="1"/>
    </xf>
    <xf numFmtId="0" fontId="39" fillId="10" borderId="36" xfId="2" applyFont="1" applyFill="1" applyBorder="1" applyAlignment="1">
      <alignment horizontal="left" vertical="center" wrapText="1"/>
    </xf>
    <xf numFmtId="0" fontId="60" fillId="8" borderId="26" xfId="0" applyFont="1" applyFill="1" applyBorder="1" applyAlignment="1" applyProtection="1">
      <alignment horizontal="left" vertical="center" indent="1"/>
    </xf>
    <xf numFmtId="0" fontId="60" fillId="8" borderId="32" xfId="0" applyFont="1" applyFill="1" applyBorder="1" applyAlignment="1" applyProtection="1">
      <alignment horizontal="left" vertical="center" indent="1"/>
    </xf>
    <xf numFmtId="0" fontId="61" fillId="8" borderId="4" xfId="11" applyFont="1" applyFill="1" applyBorder="1" applyAlignment="1" applyProtection="1">
      <alignment horizontal="left" vertical="center" wrapText="1" indent="1"/>
    </xf>
    <xf numFmtId="0" fontId="12" fillId="0" borderId="4" xfId="9" applyFont="1" applyFill="1" applyBorder="1" applyAlignment="1" applyProtection="1">
      <alignment horizontal="left" vertical="center" wrapText="1" indent="1"/>
    </xf>
    <xf numFmtId="0" fontId="44" fillId="0" borderId="28" xfId="0" applyFont="1" applyFill="1" applyBorder="1" applyAlignment="1">
      <alignment horizontal="left" vertical="center" indent="1"/>
    </xf>
    <xf numFmtId="0" fontId="44" fillId="0" borderId="29" xfId="0" applyFont="1" applyFill="1" applyBorder="1" applyAlignment="1">
      <alignment horizontal="left" vertical="center" indent="1"/>
    </xf>
    <xf numFmtId="0" fontId="44" fillId="0" borderId="30" xfId="0" applyFont="1" applyFill="1" applyBorder="1" applyAlignment="1">
      <alignment horizontal="left" vertical="center" indent="1"/>
    </xf>
    <xf numFmtId="0" fontId="66" fillId="2" borderId="0" xfId="4" applyFont="1" applyBorder="1" applyAlignment="1">
      <alignment horizontal="left" vertical="top" wrapText="1" indent="1"/>
    </xf>
    <xf numFmtId="0" fontId="36" fillId="13" borderId="4" xfId="4" applyFont="1" applyFill="1" applyBorder="1" applyAlignment="1" applyProtection="1">
      <alignment horizontal="center" vertical="center" wrapText="1"/>
    </xf>
    <xf numFmtId="0" fontId="10" fillId="7" borderId="4" xfId="11" applyFont="1" applyFill="1" applyBorder="1" applyAlignment="1" applyProtection="1">
      <alignment horizontal="left" vertical="center" wrapText="1" indent="1"/>
    </xf>
    <xf numFmtId="0" fontId="36" fillId="13" borderId="4" xfId="11" applyFont="1" applyFill="1" applyBorder="1" applyAlignment="1" applyProtection="1">
      <alignment horizontal="center" vertical="center" wrapText="1"/>
    </xf>
    <xf numFmtId="0" fontId="44" fillId="7" borderId="28" xfId="0" applyFont="1" applyFill="1" applyBorder="1" applyAlignment="1" applyProtection="1">
      <alignment horizontal="left" vertical="center" indent="1"/>
    </xf>
    <xf numFmtId="0" fontId="44" fillId="7" borderId="30" xfId="0" applyFont="1" applyFill="1" applyBorder="1" applyAlignment="1" applyProtection="1">
      <alignment horizontal="left" vertical="center" indent="1"/>
    </xf>
    <xf numFmtId="0" fontId="51" fillId="2" borderId="0" xfId="4" applyFont="1" applyBorder="1" applyAlignment="1" applyProtection="1">
      <alignment horizontal="left" vertical="center" wrapText="1" indent="1"/>
    </xf>
    <xf numFmtId="0" fontId="39" fillId="10" borderId="0" xfId="2" applyFont="1" applyFill="1" applyBorder="1" applyAlignment="1">
      <alignment horizontal="left" vertical="center" wrapText="1" indent="1"/>
    </xf>
    <xf numFmtId="0" fontId="44" fillId="0" borderId="28" xfId="0" applyFont="1" applyFill="1" applyBorder="1" applyAlignment="1" applyProtection="1">
      <alignment horizontal="left" vertical="center" indent="1"/>
    </xf>
    <xf numFmtId="0" fontId="44" fillId="0" borderId="29" xfId="0" applyFont="1" applyFill="1" applyBorder="1" applyAlignment="1" applyProtection="1">
      <alignment horizontal="left" vertical="center" indent="1"/>
    </xf>
    <xf numFmtId="0" fontId="44" fillId="0" borderId="30" xfId="0" applyFont="1" applyFill="1" applyBorder="1" applyAlignment="1" applyProtection="1">
      <alignment horizontal="left" vertical="center" indent="1"/>
    </xf>
    <xf numFmtId="0" fontId="31" fillId="8" borderId="26" xfId="0" applyFont="1" applyFill="1" applyBorder="1" applyAlignment="1" applyProtection="1">
      <alignment horizontal="left" vertical="center" indent="1"/>
    </xf>
    <xf numFmtId="0" fontId="31" fillId="8" borderId="32" xfId="0" applyFont="1" applyFill="1" applyBorder="1" applyAlignment="1" applyProtection="1">
      <alignment horizontal="left" vertical="center" indent="1"/>
    </xf>
    <xf numFmtId="0" fontId="44" fillId="0" borderId="28" xfId="0" applyFont="1" applyFill="1" applyBorder="1" applyAlignment="1">
      <alignment horizontal="left" vertical="center"/>
    </xf>
    <xf numFmtId="0" fontId="44" fillId="0" borderId="29" xfId="0" applyFont="1" applyFill="1" applyBorder="1" applyAlignment="1">
      <alignment horizontal="left" vertical="center"/>
    </xf>
    <xf numFmtId="0" fontId="44" fillId="0" borderId="30" xfId="0" applyFont="1" applyFill="1" applyBorder="1" applyAlignment="1">
      <alignment horizontal="left" vertical="center"/>
    </xf>
    <xf numFmtId="0" fontId="39" fillId="10" borderId="0" xfId="2" applyFont="1" applyFill="1" applyBorder="1" applyAlignment="1">
      <alignment horizontal="left" vertical="center" wrapText="1"/>
    </xf>
    <xf numFmtId="0" fontId="44" fillId="7" borderId="28" xfId="0" applyFont="1" applyFill="1" applyBorder="1" applyAlignment="1" applyProtection="1">
      <alignment horizontal="left" vertical="center"/>
    </xf>
    <xf numFmtId="0" fontId="44" fillId="7" borderId="29" xfId="0" applyFont="1" applyFill="1" applyBorder="1" applyAlignment="1" applyProtection="1">
      <alignment horizontal="left" vertical="center"/>
    </xf>
    <xf numFmtId="0" fontId="44" fillId="7" borderId="30" xfId="0" applyFont="1" applyFill="1" applyBorder="1" applyAlignment="1" applyProtection="1">
      <alignment horizontal="left" vertical="center"/>
    </xf>
    <xf numFmtId="0" fontId="31" fillId="14" borderId="28" xfId="0" applyFont="1" applyFill="1" applyBorder="1" applyAlignment="1" applyProtection="1">
      <alignment horizontal="left" vertical="center"/>
    </xf>
    <xf numFmtId="0" fontId="31" fillId="14" borderId="30" xfId="0" applyFont="1" applyFill="1" applyBorder="1" applyAlignment="1" applyProtection="1">
      <alignment horizontal="left" vertical="center"/>
    </xf>
  </cellXfs>
  <cellStyles count="20">
    <cellStyle name="20% - Accent2" xfId="6" builtinId="34"/>
    <cellStyle name="20% - Accent4" xfId="7" builtinId="42"/>
    <cellStyle name="20% - Accent6" xfId="9" builtinId="50"/>
    <cellStyle name="60% - Accent4" xfId="8" builtinId="44"/>
    <cellStyle name="Bad" xfId="10" builtinId="27" customBuiltin="1"/>
    <cellStyle name="Bad 2" xfId="13" xr:uid="{6DF9B43C-5074-493C-8A40-481830A104E6}"/>
    <cellStyle name="Comma" xfId="1" builtinId="3"/>
    <cellStyle name="Comma 2" xfId="16" xr:uid="{00000000-0005-0000-0000-000034000000}"/>
    <cellStyle name="Explanatory Text" xfId="5" builtinId="53" customBuiltin="1"/>
    <cellStyle name="Explanatory Text 2" xfId="14" xr:uid="{8118619F-EFA7-4427-9A88-21E0741361B6}"/>
    <cellStyle name="Explanatory Text 2 2" xfId="15" xr:uid="{FB4D329C-53AC-48DF-85E7-AC9F169F4A0E}"/>
    <cellStyle name="Good" xfId="18" builtinId="26"/>
    <cellStyle name="Heading 1" xfId="2" builtinId="16"/>
    <cellStyle name="Heading 2" xfId="3" builtinId="17"/>
    <cellStyle name="Heading 3" xfId="11" builtinId="18"/>
    <cellStyle name="Hyperlink" xfId="17" builtinId="8"/>
    <cellStyle name="Input" xfId="19" builtinId="20"/>
    <cellStyle name="Normal" xfId="0" builtinId="0"/>
    <cellStyle name="Note" xfId="4" builtinId="10"/>
    <cellStyle name="Output" xfId="12" builtinId="21"/>
  </cellStyles>
  <dxfs count="0"/>
  <tableStyles count="0" defaultTableStyle="TableStyleMedium2" defaultPivotStyle="PivotStyleLight16"/>
  <colors>
    <mruColors>
      <color rgb="FFFFEBEB"/>
      <color rgb="FFFF9999"/>
      <color rgb="FFFFFFCC"/>
      <color rgb="FFFFFFE5"/>
      <color rgb="FFFFDDDD"/>
      <color rgb="FFFFCCCC"/>
      <color rgb="FF006235"/>
      <color rgb="FF00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drawing1.xml><?xml version="1.0" encoding="utf-8"?>
<xdr:wsDr xmlns:xdr="http://schemas.openxmlformats.org/drawingml/2006/spreadsheetDrawing" xmlns:a="http://schemas.openxmlformats.org/drawingml/2006/main">
  <xdr:twoCellAnchor>
    <xdr:from>
      <xdr:col>1</xdr:col>
      <xdr:colOff>266700</xdr:colOff>
      <xdr:row>2</xdr:row>
      <xdr:rowOff>47625</xdr:rowOff>
    </xdr:from>
    <xdr:to>
      <xdr:col>1</xdr:col>
      <xdr:colOff>1133475</xdr:colOff>
      <xdr:row>5</xdr:row>
      <xdr:rowOff>60325</xdr:rowOff>
    </xdr:to>
    <xdr:grpSp>
      <xdr:nvGrpSpPr>
        <xdr:cNvPr id="2" name="Group 1">
          <a:extLst>
            <a:ext uri="{FF2B5EF4-FFF2-40B4-BE49-F238E27FC236}">
              <a16:creationId xmlns:a16="http://schemas.microsoft.com/office/drawing/2014/main" id="{28ADE061-7A71-46E6-8468-0529ABFC11D7}"/>
            </a:ext>
          </a:extLst>
        </xdr:cNvPr>
        <xdr:cNvGrpSpPr>
          <a:grpSpLocks/>
        </xdr:cNvGrpSpPr>
      </xdr:nvGrpSpPr>
      <xdr:grpSpPr bwMode="auto">
        <a:xfrm>
          <a:off x="495300" y="409575"/>
          <a:ext cx="866775" cy="555625"/>
          <a:chOff x="0" y="0"/>
          <a:chExt cx="1234" cy="920"/>
        </a:xfrm>
      </xdr:grpSpPr>
      <xdr:grpSp>
        <xdr:nvGrpSpPr>
          <xdr:cNvPr id="3" name="Group 2">
            <a:extLst>
              <a:ext uri="{FF2B5EF4-FFF2-40B4-BE49-F238E27FC236}">
                <a16:creationId xmlns:a16="http://schemas.microsoft.com/office/drawing/2014/main" id="{27426464-BB20-4E9B-8DE1-18068786B892}"/>
              </a:ext>
            </a:extLst>
          </xdr:cNvPr>
          <xdr:cNvGrpSpPr>
            <a:grpSpLocks/>
          </xdr:cNvGrpSpPr>
        </xdr:nvGrpSpPr>
        <xdr:grpSpPr bwMode="auto">
          <a:xfrm>
            <a:off x="0" y="814"/>
            <a:ext cx="1234" cy="106"/>
            <a:chOff x="0" y="814"/>
            <a:chExt cx="1234" cy="106"/>
          </a:xfrm>
        </xdr:grpSpPr>
        <xdr:sp macro="" textlink="">
          <xdr:nvSpPr>
            <xdr:cNvPr id="252" name="Freeform 3845">
              <a:extLst>
                <a:ext uri="{FF2B5EF4-FFF2-40B4-BE49-F238E27FC236}">
                  <a16:creationId xmlns:a16="http://schemas.microsoft.com/office/drawing/2014/main" id="{D34177A4-48E8-4D65-BE0F-93A4BB542D8D}"/>
                </a:ext>
              </a:extLst>
            </xdr:cNvPr>
            <xdr:cNvSpPr>
              <a:spLocks/>
            </xdr:cNvSpPr>
          </xdr:nvSpPr>
          <xdr:spPr bwMode="auto">
            <a:xfrm>
              <a:off x="0" y="814"/>
              <a:ext cx="1234" cy="106"/>
            </a:xfrm>
            <a:custGeom>
              <a:avLst/>
              <a:gdLst>
                <a:gd name="T0" fmla="*/ 816 w 1234"/>
                <a:gd name="T1" fmla="+- 0 911 814"/>
                <a:gd name="T2" fmla="*/ 911 h 106"/>
                <a:gd name="T3" fmla="*/ 418 w 1234"/>
                <a:gd name="T4" fmla="+- 0 911 814"/>
                <a:gd name="T5" fmla="*/ 911 h 106"/>
                <a:gd name="T6" fmla="*/ 442 w 1234"/>
                <a:gd name="T7" fmla="+- 0 913 814"/>
                <a:gd name="T8" fmla="*/ 913 h 106"/>
                <a:gd name="T9" fmla="*/ 471 w 1234"/>
                <a:gd name="T10" fmla="+- 0 915 814"/>
                <a:gd name="T11" fmla="*/ 915 h 106"/>
                <a:gd name="T12" fmla="*/ 617 w 1234"/>
                <a:gd name="T13" fmla="+- 0 919 814"/>
                <a:gd name="T14" fmla="*/ 919 h 106"/>
                <a:gd name="T15" fmla="*/ 769 w 1234"/>
                <a:gd name="T16" fmla="+- 0 914 814"/>
                <a:gd name="T17" fmla="*/ 914 h 106"/>
                <a:gd name="T18" fmla="*/ 816 w 1234"/>
                <a:gd name="T19" fmla="+- 0 911 814"/>
                <a:gd name="T20" fmla="*/ 911 h 106"/>
              </a:gdLst>
              <a:ahLst/>
              <a:cxnLst>
                <a:cxn ang="0">
                  <a:pos x="T0" y="T2"/>
                </a:cxn>
                <a:cxn ang="0">
                  <a:pos x="T3" y="T5"/>
                </a:cxn>
                <a:cxn ang="0">
                  <a:pos x="T6" y="T8"/>
                </a:cxn>
                <a:cxn ang="0">
                  <a:pos x="T9" y="T11"/>
                </a:cxn>
                <a:cxn ang="0">
                  <a:pos x="T12" y="T14"/>
                </a:cxn>
                <a:cxn ang="0">
                  <a:pos x="T15" y="T17"/>
                </a:cxn>
                <a:cxn ang="0">
                  <a:pos x="T18" y="T20"/>
                </a:cxn>
              </a:cxnLst>
              <a:rect l="0" t="0" r="r" b="b"/>
              <a:pathLst>
                <a:path w="1234" h="106">
                  <a:moveTo>
                    <a:pt x="816" y="97"/>
                  </a:moveTo>
                  <a:lnTo>
                    <a:pt x="418" y="97"/>
                  </a:lnTo>
                  <a:lnTo>
                    <a:pt x="442" y="99"/>
                  </a:lnTo>
                  <a:lnTo>
                    <a:pt x="471" y="101"/>
                  </a:lnTo>
                  <a:lnTo>
                    <a:pt x="617" y="105"/>
                  </a:lnTo>
                  <a:lnTo>
                    <a:pt x="769" y="100"/>
                  </a:lnTo>
                  <a:lnTo>
                    <a:pt x="816" y="97"/>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3" name="Freeform 3844">
              <a:extLst>
                <a:ext uri="{FF2B5EF4-FFF2-40B4-BE49-F238E27FC236}">
                  <a16:creationId xmlns:a16="http://schemas.microsoft.com/office/drawing/2014/main" id="{A9BCECD8-3B5B-4051-870B-641CB03FF9CB}"/>
                </a:ext>
              </a:extLst>
            </xdr:cNvPr>
            <xdr:cNvSpPr>
              <a:spLocks/>
            </xdr:cNvSpPr>
          </xdr:nvSpPr>
          <xdr:spPr bwMode="auto">
            <a:xfrm>
              <a:off x="0" y="814"/>
              <a:ext cx="1234" cy="106"/>
            </a:xfrm>
            <a:custGeom>
              <a:avLst/>
              <a:gdLst>
                <a:gd name="T0" fmla="*/ 309 w 1234"/>
                <a:gd name="T1" fmla="+- 0 814 814"/>
                <a:gd name="T2" fmla="*/ 814 h 106"/>
                <a:gd name="T3" fmla="*/ 241 w 1234"/>
                <a:gd name="T4" fmla="+- 0 818 814"/>
                <a:gd name="T5" fmla="*/ 818 h 106"/>
                <a:gd name="T6" fmla="*/ 196 w 1234"/>
                <a:gd name="T7" fmla="+- 0 831 814"/>
                <a:gd name="T8" fmla="*/ 831 h 106"/>
                <a:gd name="T9" fmla="*/ 165 w 1234"/>
                <a:gd name="T10" fmla="+- 0 840 814"/>
                <a:gd name="T11" fmla="*/ 840 h 106"/>
                <a:gd name="T12" fmla="*/ 111 w 1234"/>
                <a:gd name="T13" fmla="+- 0 851 814"/>
                <a:gd name="T14" fmla="*/ 851 h 106"/>
                <a:gd name="T15" fmla="*/ 25 w 1234"/>
                <a:gd name="T16" fmla="+- 0 862 814"/>
                <a:gd name="T17" fmla="*/ 862 h 106"/>
                <a:gd name="T18" fmla="*/ 16 w 1234"/>
                <a:gd name="T19" fmla="+- 0 863 814"/>
                <a:gd name="T20" fmla="*/ 863 h 106"/>
                <a:gd name="T21" fmla="*/ 5 w 1234"/>
                <a:gd name="T22" fmla="+- 0 867 814"/>
                <a:gd name="T23" fmla="*/ 867 h 106"/>
                <a:gd name="T24" fmla="*/ 0 w 1234"/>
                <a:gd name="T25" fmla="+- 0 870 814"/>
                <a:gd name="T26" fmla="*/ 870 h 106"/>
                <a:gd name="T27" fmla="*/ 9 w 1234"/>
                <a:gd name="T28" fmla="+- 0 873 814"/>
                <a:gd name="T29" fmla="*/ 873 h 106"/>
                <a:gd name="T30" fmla="*/ 24 w 1234"/>
                <a:gd name="T31" fmla="+- 0 875 814"/>
                <a:gd name="T32" fmla="*/ 875 h 106"/>
                <a:gd name="T33" fmla="*/ 35 w 1234"/>
                <a:gd name="T34" fmla="+- 0 877 814"/>
                <a:gd name="T35" fmla="*/ 877 h 106"/>
                <a:gd name="T36" fmla="*/ 49 w 1234"/>
                <a:gd name="T37" fmla="+- 0 879 814"/>
                <a:gd name="T38" fmla="*/ 879 h 106"/>
                <a:gd name="T39" fmla="*/ 73 w 1234"/>
                <a:gd name="T40" fmla="+- 0 880 814"/>
                <a:gd name="T41" fmla="*/ 880 h 106"/>
                <a:gd name="T42" fmla="*/ 105 w 1234"/>
                <a:gd name="T43" fmla="+- 0 881 814"/>
                <a:gd name="T44" fmla="*/ 881 h 106"/>
                <a:gd name="T45" fmla="*/ 136 w 1234"/>
                <a:gd name="T46" fmla="+- 0 883 814"/>
                <a:gd name="T47" fmla="*/ 883 h 106"/>
                <a:gd name="T48" fmla="*/ 163 w 1234"/>
                <a:gd name="T49" fmla="+- 0 886 814"/>
                <a:gd name="T50" fmla="*/ 886 h 106"/>
                <a:gd name="T51" fmla="*/ 182 w 1234"/>
                <a:gd name="T52" fmla="+- 0 889 814"/>
                <a:gd name="T53" fmla="*/ 889 h 106"/>
                <a:gd name="T54" fmla="*/ 198 w 1234"/>
                <a:gd name="T55" fmla="+- 0 891 814"/>
                <a:gd name="T56" fmla="*/ 891 h 106"/>
                <a:gd name="T57" fmla="*/ 215 w 1234"/>
                <a:gd name="T58" fmla="+- 0 891 814"/>
                <a:gd name="T59" fmla="*/ 891 h 106"/>
                <a:gd name="T60" fmla="*/ 231 w 1234"/>
                <a:gd name="T61" fmla="+- 0 892 814"/>
                <a:gd name="T62" fmla="*/ 892 h 106"/>
                <a:gd name="T63" fmla="*/ 243 w 1234"/>
                <a:gd name="T64" fmla="+- 0 893 814"/>
                <a:gd name="T65" fmla="*/ 893 h 106"/>
                <a:gd name="T66" fmla="*/ 267 w 1234"/>
                <a:gd name="T67" fmla="+- 0 897 814"/>
                <a:gd name="T68" fmla="*/ 897 h 106"/>
                <a:gd name="T69" fmla="*/ 282 w 1234"/>
                <a:gd name="T70" fmla="+- 0 901 814"/>
                <a:gd name="T71" fmla="*/ 901 h 106"/>
                <a:gd name="T72" fmla="*/ 291 w 1234"/>
                <a:gd name="T73" fmla="+- 0 905 814"/>
                <a:gd name="T74" fmla="*/ 905 h 106"/>
                <a:gd name="T75" fmla="*/ 305 w 1234"/>
                <a:gd name="T76" fmla="+- 0 909 814"/>
                <a:gd name="T77" fmla="*/ 909 h 106"/>
                <a:gd name="T78" fmla="*/ 342 w 1234"/>
                <a:gd name="T79" fmla="+- 0 912 814"/>
                <a:gd name="T80" fmla="*/ 912 h 106"/>
                <a:gd name="T81" fmla="*/ 900 w 1234"/>
                <a:gd name="T82" fmla="+- 0 911 814"/>
                <a:gd name="T83" fmla="*/ 911 h 106"/>
                <a:gd name="T84" fmla="*/ 929 w 1234"/>
                <a:gd name="T85" fmla="+- 0 909 814"/>
                <a:gd name="T86" fmla="*/ 909 h 106"/>
                <a:gd name="T87" fmla="*/ 943 w 1234"/>
                <a:gd name="T88" fmla="+- 0 905 814"/>
                <a:gd name="T89" fmla="*/ 905 h 106"/>
                <a:gd name="T90" fmla="*/ 952 w 1234"/>
                <a:gd name="T91" fmla="+- 0 901 814"/>
                <a:gd name="T92" fmla="*/ 901 h 106"/>
                <a:gd name="T93" fmla="*/ 967 w 1234"/>
                <a:gd name="T94" fmla="+- 0 897 814"/>
                <a:gd name="T95" fmla="*/ 897 h 106"/>
                <a:gd name="T96" fmla="*/ 991 w 1234"/>
                <a:gd name="T97" fmla="+- 0 893 814"/>
                <a:gd name="T98" fmla="*/ 893 h 106"/>
                <a:gd name="T99" fmla="*/ 1003 w 1234"/>
                <a:gd name="T100" fmla="+- 0 892 814"/>
                <a:gd name="T101" fmla="*/ 892 h 106"/>
                <a:gd name="T102" fmla="*/ 1019 w 1234"/>
                <a:gd name="T103" fmla="+- 0 891 814"/>
                <a:gd name="T104" fmla="*/ 891 h 106"/>
                <a:gd name="T105" fmla="*/ 1036 w 1234"/>
                <a:gd name="T106" fmla="+- 0 891 814"/>
                <a:gd name="T107" fmla="*/ 891 h 106"/>
                <a:gd name="T108" fmla="*/ 1052 w 1234"/>
                <a:gd name="T109" fmla="+- 0 889 814"/>
                <a:gd name="T110" fmla="*/ 889 h 106"/>
                <a:gd name="T111" fmla="*/ 1071 w 1234"/>
                <a:gd name="T112" fmla="+- 0 886 814"/>
                <a:gd name="T113" fmla="*/ 886 h 106"/>
                <a:gd name="T114" fmla="*/ 1098 w 1234"/>
                <a:gd name="T115" fmla="+- 0 883 814"/>
                <a:gd name="T116" fmla="*/ 883 h 106"/>
                <a:gd name="T117" fmla="*/ 1129 w 1234"/>
                <a:gd name="T118" fmla="+- 0 881 814"/>
                <a:gd name="T119" fmla="*/ 881 h 106"/>
                <a:gd name="T120" fmla="*/ 1161 w 1234"/>
                <a:gd name="T121" fmla="+- 0 880 814"/>
                <a:gd name="T122" fmla="*/ 880 h 106"/>
                <a:gd name="T123" fmla="*/ 1185 w 1234"/>
                <a:gd name="T124" fmla="+- 0 879 814"/>
                <a:gd name="T125" fmla="*/ 879 h 106"/>
                <a:gd name="T126" fmla="*/ 1199 w 1234"/>
                <a:gd name="T127" fmla="+- 0 877 814"/>
                <a:gd name="T128" fmla="*/ 877 h 106"/>
                <a:gd name="T129" fmla="*/ 1210 w 1234"/>
                <a:gd name="T130" fmla="+- 0 875 814"/>
                <a:gd name="T131" fmla="*/ 875 h 106"/>
                <a:gd name="T132" fmla="*/ 1225 w 1234"/>
                <a:gd name="T133" fmla="+- 0 873 814"/>
                <a:gd name="T134" fmla="*/ 873 h 106"/>
                <a:gd name="T135" fmla="*/ 1234 w 1234"/>
                <a:gd name="T136" fmla="+- 0 870 814"/>
                <a:gd name="T137" fmla="*/ 870 h 106"/>
                <a:gd name="T138" fmla="*/ 1229 w 1234"/>
                <a:gd name="T139" fmla="+- 0 867 814"/>
                <a:gd name="T140" fmla="*/ 867 h 106"/>
                <a:gd name="T141" fmla="*/ 1218 w 1234"/>
                <a:gd name="T142" fmla="+- 0 863 814"/>
                <a:gd name="T143" fmla="*/ 863 h 106"/>
                <a:gd name="T144" fmla="*/ 1209 w 1234"/>
                <a:gd name="T145" fmla="+- 0 862 814"/>
                <a:gd name="T146" fmla="*/ 862 h 106"/>
                <a:gd name="T147" fmla="*/ 1143 w 1234"/>
                <a:gd name="T148" fmla="+- 0 854 814"/>
                <a:gd name="T149" fmla="*/ 854 h 106"/>
                <a:gd name="T150" fmla="*/ 1086 w 1234"/>
                <a:gd name="T151" fmla="+- 0 843 814"/>
                <a:gd name="T152" fmla="*/ 843 h 106"/>
                <a:gd name="T153" fmla="*/ 1045 w 1234"/>
                <a:gd name="T154" fmla="+- 0 831 814"/>
                <a:gd name="T155" fmla="*/ 831 h 106"/>
                <a:gd name="T156" fmla="*/ 1025 w 1234"/>
                <a:gd name="T157" fmla="+- 0 825 814"/>
                <a:gd name="T158" fmla="*/ 825 h 106"/>
                <a:gd name="T159" fmla="*/ 1016 w 1234"/>
                <a:gd name="T160" fmla="+- 0 822 814"/>
                <a:gd name="T161" fmla="*/ 822 h 106"/>
                <a:gd name="T162" fmla="*/ 617 w 1234"/>
                <a:gd name="T163" fmla="+- 0 822 814"/>
                <a:gd name="T164" fmla="*/ 822 h 106"/>
                <a:gd name="T165" fmla="*/ 498 w 1234"/>
                <a:gd name="T166" fmla="+- 0 822 814"/>
                <a:gd name="T167" fmla="*/ 822 h 106"/>
                <a:gd name="T168" fmla="*/ 487 w 1234"/>
                <a:gd name="T169" fmla="+- 0 822 814"/>
                <a:gd name="T170" fmla="*/ 822 h 106"/>
                <a:gd name="T171" fmla="*/ 480 w 1234"/>
                <a:gd name="T172" fmla="+- 0 820 814"/>
                <a:gd name="T173" fmla="*/ 820 h 106"/>
                <a:gd name="T174" fmla="*/ 473 w 1234"/>
                <a:gd name="T175" fmla="+- 0 819 814"/>
                <a:gd name="T176" fmla="*/ 819 h 106"/>
                <a:gd name="T177" fmla="*/ 435 w 1234"/>
                <a:gd name="T178" fmla="+- 0 819 814"/>
                <a:gd name="T179" fmla="*/ 819 h 106"/>
                <a:gd name="T180" fmla="*/ 411 w 1234"/>
                <a:gd name="T181" fmla="+- 0 818 814"/>
                <a:gd name="T182" fmla="*/ 818 h 106"/>
                <a:gd name="T183" fmla="*/ 365 w 1234"/>
                <a:gd name="T184" fmla="+- 0 816 814"/>
                <a:gd name="T185" fmla="*/ 816 h 106"/>
                <a:gd name="T186" fmla="*/ 309 w 1234"/>
                <a:gd name="T187" fmla="+- 0 814 814"/>
                <a:gd name="T188" fmla="*/ 814 h 106"/>
              </a:gdLst>
              <a:ahLst/>
              <a:cxnLst>
                <a:cxn ang="0">
                  <a:pos x="T0" y="T2"/>
                </a:cxn>
                <a:cxn ang="0">
                  <a:pos x="T3" y="T5"/>
                </a:cxn>
                <a:cxn ang="0">
                  <a:pos x="T6" y="T8"/>
                </a:cxn>
                <a:cxn ang="0">
                  <a:pos x="T9" y="T11"/>
                </a:cxn>
                <a:cxn ang="0">
                  <a:pos x="T12" y="T14"/>
                </a:cxn>
                <a:cxn ang="0">
                  <a:pos x="T15" y="T17"/>
                </a:cxn>
                <a:cxn ang="0">
                  <a:pos x="T18" y="T20"/>
                </a:cxn>
                <a:cxn ang="0">
                  <a:pos x="T21" y="T23"/>
                </a:cxn>
                <a:cxn ang="0">
                  <a:pos x="T24" y="T26"/>
                </a:cxn>
                <a:cxn ang="0">
                  <a:pos x="T27" y="T29"/>
                </a:cxn>
                <a:cxn ang="0">
                  <a:pos x="T30" y="T32"/>
                </a:cxn>
                <a:cxn ang="0">
                  <a:pos x="T33" y="T35"/>
                </a:cxn>
                <a:cxn ang="0">
                  <a:pos x="T36" y="T38"/>
                </a:cxn>
                <a:cxn ang="0">
                  <a:pos x="T39" y="T41"/>
                </a:cxn>
                <a:cxn ang="0">
                  <a:pos x="T42" y="T44"/>
                </a:cxn>
                <a:cxn ang="0">
                  <a:pos x="T45" y="T47"/>
                </a:cxn>
                <a:cxn ang="0">
                  <a:pos x="T48" y="T50"/>
                </a:cxn>
                <a:cxn ang="0">
                  <a:pos x="T51" y="T53"/>
                </a:cxn>
                <a:cxn ang="0">
                  <a:pos x="T54" y="T56"/>
                </a:cxn>
                <a:cxn ang="0">
                  <a:pos x="T57" y="T59"/>
                </a:cxn>
                <a:cxn ang="0">
                  <a:pos x="T60" y="T62"/>
                </a:cxn>
                <a:cxn ang="0">
                  <a:pos x="T63" y="T65"/>
                </a:cxn>
                <a:cxn ang="0">
                  <a:pos x="T66" y="T68"/>
                </a:cxn>
                <a:cxn ang="0">
                  <a:pos x="T69" y="T71"/>
                </a:cxn>
                <a:cxn ang="0">
                  <a:pos x="T72" y="T74"/>
                </a:cxn>
                <a:cxn ang="0">
                  <a:pos x="T75" y="T77"/>
                </a:cxn>
                <a:cxn ang="0">
                  <a:pos x="T78" y="T80"/>
                </a:cxn>
                <a:cxn ang="0">
                  <a:pos x="T81" y="T83"/>
                </a:cxn>
                <a:cxn ang="0">
                  <a:pos x="T84" y="T86"/>
                </a:cxn>
                <a:cxn ang="0">
                  <a:pos x="T87" y="T89"/>
                </a:cxn>
                <a:cxn ang="0">
                  <a:pos x="T90" y="T92"/>
                </a:cxn>
                <a:cxn ang="0">
                  <a:pos x="T93" y="T95"/>
                </a:cxn>
                <a:cxn ang="0">
                  <a:pos x="T96" y="T98"/>
                </a:cxn>
                <a:cxn ang="0">
                  <a:pos x="T99" y="T101"/>
                </a:cxn>
                <a:cxn ang="0">
                  <a:pos x="T102" y="T104"/>
                </a:cxn>
                <a:cxn ang="0">
                  <a:pos x="T105" y="T107"/>
                </a:cxn>
                <a:cxn ang="0">
                  <a:pos x="T108" y="T110"/>
                </a:cxn>
                <a:cxn ang="0">
                  <a:pos x="T111" y="T113"/>
                </a:cxn>
                <a:cxn ang="0">
                  <a:pos x="T114" y="T116"/>
                </a:cxn>
                <a:cxn ang="0">
                  <a:pos x="T117" y="T119"/>
                </a:cxn>
                <a:cxn ang="0">
                  <a:pos x="T120" y="T122"/>
                </a:cxn>
                <a:cxn ang="0">
                  <a:pos x="T123" y="T125"/>
                </a:cxn>
                <a:cxn ang="0">
                  <a:pos x="T126" y="T128"/>
                </a:cxn>
                <a:cxn ang="0">
                  <a:pos x="T129" y="T131"/>
                </a:cxn>
                <a:cxn ang="0">
                  <a:pos x="T132" y="T134"/>
                </a:cxn>
                <a:cxn ang="0">
                  <a:pos x="T135" y="T137"/>
                </a:cxn>
                <a:cxn ang="0">
                  <a:pos x="T138" y="T140"/>
                </a:cxn>
                <a:cxn ang="0">
                  <a:pos x="T141" y="T143"/>
                </a:cxn>
                <a:cxn ang="0">
                  <a:pos x="T144" y="T146"/>
                </a:cxn>
                <a:cxn ang="0">
                  <a:pos x="T147" y="T149"/>
                </a:cxn>
                <a:cxn ang="0">
                  <a:pos x="T150" y="T152"/>
                </a:cxn>
                <a:cxn ang="0">
                  <a:pos x="T153" y="T155"/>
                </a:cxn>
                <a:cxn ang="0">
                  <a:pos x="T156" y="T158"/>
                </a:cxn>
                <a:cxn ang="0">
                  <a:pos x="T159" y="T161"/>
                </a:cxn>
                <a:cxn ang="0">
                  <a:pos x="T162" y="T164"/>
                </a:cxn>
                <a:cxn ang="0">
                  <a:pos x="T165" y="T167"/>
                </a:cxn>
                <a:cxn ang="0">
                  <a:pos x="T168" y="T170"/>
                </a:cxn>
                <a:cxn ang="0">
                  <a:pos x="T171" y="T173"/>
                </a:cxn>
                <a:cxn ang="0">
                  <a:pos x="T174" y="T176"/>
                </a:cxn>
                <a:cxn ang="0">
                  <a:pos x="T177" y="T179"/>
                </a:cxn>
                <a:cxn ang="0">
                  <a:pos x="T180" y="T182"/>
                </a:cxn>
                <a:cxn ang="0">
                  <a:pos x="T183" y="T185"/>
                </a:cxn>
                <a:cxn ang="0">
                  <a:pos x="T186" y="T188"/>
                </a:cxn>
              </a:cxnLst>
              <a:rect l="0" t="0" r="r" b="b"/>
              <a:pathLst>
                <a:path w="1234" h="106">
                  <a:moveTo>
                    <a:pt x="309" y="0"/>
                  </a:moveTo>
                  <a:lnTo>
                    <a:pt x="241" y="4"/>
                  </a:lnTo>
                  <a:lnTo>
                    <a:pt x="196" y="17"/>
                  </a:lnTo>
                  <a:lnTo>
                    <a:pt x="165" y="26"/>
                  </a:lnTo>
                  <a:lnTo>
                    <a:pt x="111" y="37"/>
                  </a:lnTo>
                  <a:lnTo>
                    <a:pt x="25" y="48"/>
                  </a:lnTo>
                  <a:lnTo>
                    <a:pt x="16" y="49"/>
                  </a:lnTo>
                  <a:lnTo>
                    <a:pt x="5" y="53"/>
                  </a:lnTo>
                  <a:lnTo>
                    <a:pt x="0" y="56"/>
                  </a:lnTo>
                  <a:lnTo>
                    <a:pt x="9" y="59"/>
                  </a:lnTo>
                  <a:lnTo>
                    <a:pt x="24" y="61"/>
                  </a:lnTo>
                  <a:lnTo>
                    <a:pt x="35" y="63"/>
                  </a:lnTo>
                  <a:lnTo>
                    <a:pt x="49" y="65"/>
                  </a:lnTo>
                  <a:lnTo>
                    <a:pt x="73" y="66"/>
                  </a:lnTo>
                  <a:lnTo>
                    <a:pt x="105" y="67"/>
                  </a:lnTo>
                  <a:lnTo>
                    <a:pt x="136" y="69"/>
                  </a:lnTo>
                  <a:lnTo>
                    <a:pt x="163" y="72"/>
                  </a:lnTo>
                  <a:lnTo>
                    <a:pt x="182" y="75"/>
                  </a:lnTo>
                  <a:lnTo>
                    <a:pt x="198" y="77"/>
                  </a:lnTo>
                  <a:lnTo>
                    <a:pt x="215" y="77"/>
                  </a:lnTo>
                  <a:lnTo>
                    <a:pt x="231" y="78"/>
                  </a:lnTo>
                  <a:lnTo>
                    <a:pt x="243" y="79"/>
                  </a:lnTo>
                  <a:lnTo>
                    <a:pt x="267" y="83"/>
                  </a:lnTo>
                  <a:lnTo>
                    <a:pt x="282" y="87"/>
                  </a:lnTo>
                  <a:lnTo>
                    <a:pt x="291" y="91"/>
                  </a:lnTo>
                  <a:lnTo>
                    <a:pt x="305" y="95"/>
                  </a:lnTo>
                  <a:lnTo>
                    <a:pt x="342" y="98"/>
                  </a:lnTo>
                  <a:lnTo>
                    <a:pt x="900" y="97"/>
                  </a:lnTo>
                  <a:lnTo>
                    <a:pt x="929" y="95"/>
                  </a:lnTo>
                  <a:lnTo>
                    <a:pt x="943" y="91"/>
                  </a:lnTo>
                  <a:lnTo>
                    <a:pt x="952" y="87"/>
                  </a:lnTo>
                  <a:lnTo>
                    <a:pt x="967" y="83"/>
                  </a:lnTo>
                  <a:lnTo>
                    <a:pt x="991" y="79"/>
                  </a:lnTo>
                  <a:lnTo>
                    <a:pt x="1003" y="78"/>
                  </a:lnTo>
                  <a:lnTo>
                    <a:pt x="1019" y="77"/>
                  </a:lnTo>
                  <a:lnTo>
                    <a:pt x="1036" y="77"/>
                  </a:lnTo>
                  <a:lnTo>
                    <a:pt x="1052" y="75"/>
                  </a:lnTo>
                  <a:lnTo>
                    <a:pt x="1071" y="72"/>
                  </a:lnTo>
                  <a:lnTo>
                    <a:pt x="1098" y="69"/>
                  </a:lnTo>
                  <a:lnTo>
                    <a:pt x="1129" y="67"/>
                  </a:lnTo>
                  <a:lnTo>
                    <a:pt x="1161" y="66"/>
                  </a:lnTo>
                  <a:lnTo>
                    <a:pt x="1185" y="65"/>
                  </a:lnTo>
                  <a:lnTo>
                    <a:pt x="1199" y="63"/>
                  </a:lnTo>
                  <a:lnTo>
                    <a:pt x="1210" y="61"/>
                  </a:lnTo>
                  <a:lnTo>
                    <a:pt x="1225" y="59"/>
                  </a:lnTo>
                  <a:lnTo>
                    <a:pt x="1234" y="56"/>
                  </a:lnTo>
                  <a:lnTo>
                    <a:pt x="1229" y="53"/>
                  </a:lnTo>
                  <a:lnTo>
                    <a:pt x="1218" y="49"/>
                  </a:lnTo>
                  <a:lnTo>
                    <a:pt x="1209" y="48"/>
                  </a:lnTo>
                  <a:lnTo>
                    <a:pt x="1143" y="40"/>
                  </a:lnTo>
                  <a:lnTo>
                    <a:pt x="1086" y="29"/>
                  </a:lnTo>
                  <a:lnTo>
                    <a:pt x="1045" y="17"/>
                  </a:lnTo>
                  <a:lnTo>
                    <a:pt x="1025" y="11"/>
                  </a:lnTo>
                  <a:lnTo>
                    <a:pt x="1016" y="8"/>
                  </a:lnTo>
                  <a:lnTo>
                    <a:pt x="617" y="8"/>
                  </a:lnTo>
                  <a:lnTo>
                    <a:pt x="498" y="8"/>
                  </a:lnTo>
                  <a:lnTo>
                    <a:pt x="487" y="8"/>
                  </a:lnTo>
                  <a:lnTo>
                    <a:pt x="480" y="6"/>
                  </a:lnTo>
                  <a:lnTo>
                    <a:pt x="473" y="5"/>
                  </a:lnTo>
                  <a:lnTo>
                    <a:pt x="435" y="5"/>
                  </a:lnTo>
                  <a:lnTo>
                    <a:pt x="411" y="4"/>
                  </a:lnTo>
                  <a:lnTo>
                    <a:pt x="365" y="2"/>
                  </a:lnTo>
                  <a:lnTo>
                    <a:pt x="309" y="0"/>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4" name="Freeform 3843">
              <a:extLst>
                <a:ext uri="{FF2B5EF4-FFF2-40B4-BE49-F238E27FC236}">
                  <a16:creationId xmlns:a16="http://schemas.microsoft.com/office/drawing/2014/main" id="{C15CD3B8-71E6-4869-AF6D-0792D0443E32}"/>
                </a:ext>
              </a:extLst>
            </xdr:cNvPr>
            <xdr:cNvSpPr>
              <a:spLocks/>
            </xdr:cNvSpPr>
          </xdr:nvSpPr>
          <xdr:spPr bwMode="auto">
            <a:xfrm>
              <a:off x="0" y="814"/>
              <a:ext cx="1234" cy="106"/>
            </a:xfrm>
            <a:custGeom>
              <a:avLst/>
              <a:gdLst>
                <a:gd name="T0" fmla="*/ 900 w 1234"/>
                <a:gd name="T1" fmla="+- 0 911 814"/>
                <a:gd name="T2" fmla="*/ 911 h 106"/>
                <a:gd name="T3" fmla="*/ 816 w 1234"/>
                <a:gd name="T4" fmla="+- 0 911 814"/>
                <a:gd name="T5" fmla="*/ 911 h 106"/>
                <a:gd name="T6" fmla="*/ 892 w 1234"/>
                <a:gd name="T7" fmla="+- 0 912 814"/>
                <a:gd name="T8" fmla="*/ 912 h 106"/>
                <a:gd name="T9" fmla="*/ 900 w 1234"/>
                <a:gd name="T10" fmla="+- 0 911 814"/>
                <a:gd name="T11" fmla="*/ 911 h 106"/>
              </a:gdLst>
              <a:ahLst/>
              <a:cxnLst>
                <a:cxn ang="0">
                  <a:pos x="T0" y="T2"/>
                </a:cxn>
                <a:cxn ang="0">
                  <a:pos x="T3" y="T5"/>
                </a:cxn>
                <a:cxn ang="0">
                  <a:pos x="T6" y="T8"/>
                </a:cxn>
                <a:cxn ang="0">
                  <a:pos x="T9" y="T11"/>
                </a:cxn>
              </a:cxnLst>
              <a:rect l="0" t="0" r="r" b="b"/>
              <a:pathLst>
                <a:path w="1234" h="106">
                  <a:moveTo>
                    <a:pt x="900" y="97"/>
                  </a:moveTo>
                  <a:lnTo>
                    <a:pt x="816" y="97"/>
                  </a:lnTo>
                  <a:lnTo>
                    <a:pt x="892" y="98"/>
                  </a:lnTo>
                  <a:lnTo>
                    <a:pt x="900" y="97"/>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5" name="Freeform 3842">
              <a:extLst>
                <a:ext uri="{FF2B5EF4-FFF2-40B4-BE49-F238E27FC236}">
                  <a16:creationId xmlns:a16="http://schemas.microsoft.com/office/drawing/2014/main" id="{FF9E42E8-CFA6-41F8-8C5B-0DABFACE1535}"/>
                </a:ext>
              </a:extLst>
            </xdr:cNvPr>
            <xdr:cNvSpPr>
              <a:spLocks/>
            </xdr:cNvSpPr>
          </xdr:nvSpPr>
          <xdr:spPr bwMode="auto">
            <a:xfrm>
              <a:off x="0" y="814"/>
              <a:ext cx="1234" cy="106"/>
            </a:xfrm>
            <a:custGeom>
              <a:avLst/>
              <a:gdLst>
                <a:gd name="T0" fmla="*/ 697 w 1234"/>
                <a:gd name="T1" fmla="+- 0 821 814"/>
                <a:gd name="T2" fmla="*/ 821 h 106"/>
                <a:gd name="T3" fmla="*/ 683 w 1234"/>
                <a:gd name="T4" fmla="+- 0 821 814"/>
                <a:gd name="T5" fmla="*/ 821 h 106"/>
                <a:gd name="T6" fmla="*/ 679 w 1234"/>
                <a:gd name="T7" fmla="+- 0 822 814"/>
                <a:gd name="T8" fmla="*/ 822 h 106"/>
                <a:gd name="T9" fmla="*/ 617 w 1234"/>
                <a:gd name="T10" fmla="+- 0 822 814"/>
                <a:gd name="T11" fmla="*/ 822 h 106"/>
                <a:gd name="T12" fmla="*/ 1016 w 1234"/>
                <a:gd name="T13" fmla="+- 0 822 814"/>
                <a:gd name="T14" fmla="*/ 822 h 106"/>
                <a:gd name="T15" fmla="*/ 1015 w 1234"/>
                <a:gd name="T16" fmla="+- 0 822 814"/>
                <a:gd name="T17" fmla="*/ 822 h 106"/>
                <a:gd name="T18" fmla="*/ 736 w 1234"/>
                <a:gd name="T19" fmla="+- 0 822 814"/>
                <a:gd name="T20" fmla="*/ 822 h 106"/>
                <a:gd name="T21" fmla="*/ 697 w 1234"/>
                <a:gd name="T22" fmla="+- 0 821 814"/>
                <a:gd name="T23" fmla="*/ 821 h 106"/>
              </a:gdLst>
              <a:ahLst/>
              <a:cxnLst>
                <a:cxn ang="0">
                  <a:pos x="T0" y="T2"/>
                </a:cxn>
                <a:cxn ang="0">
                  <a:pos x="T3" y="T5"/>
                </a:cxn>
                <a:cxn ang="0">
                  <a:pos x="T6" y="T8"/>
                </a:cxn>
                <a:cxn ang="0">
                  <a:pos x="T9" y="T11"/>
                </a:cxn>
                <a:cxn ang="0">
                  <a:pos x="T12" y="T14"/>
                </a:cxn>
                <a:cxn ang="0">
                  <a:pos x="T15" y="T17"/>
                </a:cxn>
                <a:cxn ang="0">
                  <a:pos x="T18" y="T20"/>
                </a:cxn>
                <a:cxn ang="0">
                  <a:pos x="T21" y="T23"/>
                </a:cxn>
              </a:cxnLst>
              <a:rect l="0" t="0" r="r" b="b"/>
              <a:pathLst>
                <a:path w="1234" h="106">
                  <a:moveTo>
                    <a:pt x="697" y="7"/>
                  </a:moveTo>
                  <a:lnTo>
                    <a:pt x="683" y="7"/>
                  </a:lnTo>
                  <a:lnTo>
                    <a:pt x="679" y="8"/>
                  </a:lnTo>
                  <a:lnTo>
                    <a:pt x="617" y="8"/>
                  </a:lnTo>
                  <a:lnTo>
                    <a:pt x="1016" y="8"/>
                  </a:lnTo>
                  <a:lnTo>
                    <a:pt x="1015" y="8"/>
                  </a:lnTo>
                  <a:lnTo>
                    <a:pt x="736" y="8"/>
                  </a:lnTo>
                  <a:lnTo>
                    <a:pt x="697" y="7"/>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6" name="Freeform 3841">
              <a:extLst>
                <a:ext uri="{FF2B5EF4-FFF2-40B4-BE49-F238E27FC236}">
                  <a16:creationId xmlns:a16="http://schemas.microsoft.com/office/drawing/2014/main" id="{F4B72E45-2F35-4D39-A5E9-88864CC082A8}"/>
                </a:ext>
              </a:extLst>
            </xdr:cNvPr>
            <xdr:cNvSpPr>
              <a:spLocks/>
            </xdr:cNvSpPr>
          </xdr:nvSpPr>
          <xdr:spPr bwMode="auto">
            <a:xfrm>
              <a:off x="0" y="814"/>
              <a:ext cx="1234" cy="106"/>
            </a:xfrm>
            <a:custGeom>
              <a:avLst/>
              <a:gdLst>
                <a:gd name="T0" fmla="*/ 537 w 1234"/>
                <a:gd name="T1" fmla="+- 0 821 814"/>
                <a:gd name="T2" fmla="*/ 821 h 106"/>
                <a:gd name="T3" fmla="*/ 498 w 1234"/>
                <a:gd name="T4" fmla="+- 0 822 814"/>
                <a:gd name="T5" fmla="*/ 822 h 106"/>
                <a:gd name="T6" fmla="*/ 570 w 1234"/>
                <a:gd name="T7" fmla="+- 0 822 814"/>
                <a:gd name="T8" fmla="*/ 822 h 106"/>
                <a:gd name="T9" fmla="*/ 563 w 1234"/>
                <a:gd name="T10" fmla="+- 0 822 814"/>
                <a:gd name="T11" fmla="*/ 822 h 106"/>
                <a:gd name="T12" fmla="*/ 537 w 1234"/>
                <a:gd name="T13" fmla="+- 0 821 814"/>
                <a:gd name="T14" fmla="*/ 821 h 106"/>
              </a:gdLst>
              <a:ahLst/>
              <a:cxnLst>
                <a:cxn ang="0">
                  <a:pos x="T0" y="T2"/>
                </a:cxn>
                <a:cxn ang="0">
                  <a:pos x="T3" y="T5"/>
                </a:cxn>
                <a:cxn ang="0">
                  <a:pos x="T6" y="T8"/>
                </a:cxn>
                <a:cxn ang="0">
                  <a:pos x="T9" y="T11"/>
                </a:cxn>
                <a:cxn ang="0">
                  <a:pos x="T12" y="T14"/>
                </a:cxn>
              </a:cxnLst>
              <a:rect l="0" t="0" r="r" b="b"/>
              <a:pathLst>
                <a:path w="1234" h="106">
                  <a:moveTo>
                    <a:pt x="537" y="7"/>
                  </a:moveTo>
                  <a:lnTo>
                    <a:pt x="498" y="8"/>
                  </a:lnTo>
                  <a:lnTo>
                    <a:pt x="570" y="8"/>
                  </a:lnTo>
                  <a:lnTo>
                    <a:pt x="563" y="8"/>
                  </a:lnTo>
                  <a:lnTo>
                    <a:pt x="537" y="7"/>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7" name="Freeform 3840">
              <a:extLst>
                <a:ext uri="{FF2B5EF4-FFF2-40B4-BE49-F238E27FC236}">
                  <a16:creationId xmlns:a16="http://schemas.microsoft.com/office/drawing/2014/main" id="{93EEB9C4-DF16-4995-9F44-0303795391BC}"/>
                </a:ext>
              </a:extLst>
            </xdr:cNvPr>
            <xdr:cNvSpPr>
              <a:spLocks/>
            </xdr:cNvSpPr>
          </xdr:nvSpPr>
          <xdr:spPr bwMode="auto">
            <a:xfrm>
              <a:off x="0" y="814"/>
              <a:ext cx="1234" cy="106"/>
            </a:xfrm>
            <a:custGeom>
              <a:avLst/>
              <a:gdLst>
                <a:gd name="T0" fmla="*/ 779 w 1234"/>
                <a:gd name="T1" fmla="+- 0 817 814"/>
                <a:gd name="T2" fmla="*/ 817 h 106"/>
                <a:gd name="T3" fmla="*/ 764 w 1234"/>
                <a:gd name="T4" fmla="+- 0 818 814"/>
                <a:gd name="T5" fmla="*/ 818 h 106"/>
                <a:gd name="T6" fmla="*/ 753 w 1234"/>
                <a:gd name="T7" fmla="+- 0 820 814"/>
                <a:gd name="T8" fmla="*/ 820 h 106"/>
                <a:gd name="T9" fmla="*/ 747 w 1234"/>
                <a:gd name="T10" fmla="+- 0 822 814"/>
                <a:gd name="T11" fmla="*/ 822 h 106"/>
                <a:gd name="T12" fmla="*/ 736 w 1234"/>
                <a:gd name="T13" fmla="+- 0 822 814"/>
                <a:gd name="T14" fmla="*/ 822 h 106"/>
                <a:gd name="T15" fmla="*/ 1015 w 1234"/>
                <a:gd name="T16" fmla="+- 0 822 814"/>
                <a:gd name="T17" fmla="*/ 822 h 106"/>
                <a:gd name="T18" fmla="*/ 1015 w 1234"/>
                <a:gd name="T19" fmla="+- 0 822 814"/>
                <a:gd name="T20" fmla="*/ 822 h 106"/>
                <a:gd name="T21" fmla="*/ 1003 w 1234"/>
                <a:gd name="T22" fmla="+- 0 819 814"/>
                <a:gd name="T23" fmla="*/ 819 h 106"/>
                <a:gd name="T24" fmla="*/ 999 w 1234"/>
                <a:gd name="T25" fmla="+- 0 819 814"/>
                <a:gd name="T26" fmla="*/ 819 h 106"/>
                <a:gd name="T27" fmla="*/ 799 w 1234"/>
                <a:gd name="T28" fmla="+- 0 819 814"/>
                <a:gd name="T29" fmla="*/ 819 h 106"/>
                <a:gd name="T30" fmla="*/ 779 w 1234"/>
                <a:gd name="T31" fmla="+- 0 817 814"/>
                <a:gd name="T32" fmla="*/ 817 h 106"/>
              </a:gdLst>
              <a:ahLst/>
              <a:cxnLst>
                <a:cxn ang="0">
                  <a:pos x="T0" y="T2"/>
                </a:cxn>
                <a:cxn ang="0">
                  <a:pos x="T3" y="T5"/>
                </a:cxn>
                <a:cxn ang="0">
                  <a:pos x="T6" y="T8"/>
                </a:cxn>
                <a:cxn ang="0">
                  <a:pos x="T9" y="T11"/>
                </a:cxn>
                <a:cxn ang="0">
                  <a:pos x="T12" y="T14"/>
                </a:cxn>
                <a:cxn ang="0">
                  <a:pos x="T15" y="T17"/>
                </a:cxn>
                <a:cxn ang="0">
                  <a:pos x="T18" y="T20"/>
                </a:cxn>
                <a:cxn ang="0">
                  <a:pos x="T21" y="T23"/>
                </a:cxn>
                <a:cxn ang="0">
                  <a:pos x="T24" y="T26"/>
                </a:cxn>
                <a:cxn ang="0">
                  <a:pos x="T27" y="T29"/>
                </a:cxn>
                <a:cxn ang="0">
                  <a:pos x="T30" y="T32"/>
                </a:cxn>
              </a:cxnLst>
              <a:rect l="0" t="0" r="r" b="b"/>
              <a:pathLst>
                <a:path w="1234" h="106">
                  <a:moveTo>
                    <a:pt x="779" y="3"/>
                  </a:moveTo>
                  <a:lnTo>
                    <a:pt x="764" y="4"/>
                  </a:lnTo>
                  <a:lnTo>
                    <a:pt x="753" y="6"/>
                  </a:lnTo>
                  <a:lnTo>
                    <a:pt x="747" y="8"/>
                  </a:lnTo>
                  <a:lnTo>
                    <a:pt x="736" y="8"/>
                  </a:lnTo>
                  <a:lnTo>
                    <a:pt x="1015" y="8"/>
                  </a:lnTo>
                  <a:lnTo>
                    <a:pt x="1003" y="5"/>
                  </a:lnTo>
                  <a:lnTo>
                    <a:pt x="999" y="5"/>
                  </a:lnTo>
                  <a:lnTo>
                    <a:pt x="799" y="5"/>
                  </a:lnTo>
                  <a:lnTo>
                    <a:pt x="779" y="3"/>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8" name="Freeform 3839">
              <a:extLst>
                <a:ext uri="{FF2B5EF4-FFF2-40B4-BE49-F238E27FC236}">
                  <a16:creationId xmlns:a16="http://schemas.microsoft.com/office/drawing/2014/main" id="{0B1FDA8C-CE6A-45B7-9E3A-A47BE5792F15}"/>
                </a:ext>
              </a:extLst>
            </xdr:cNvPr>
            <xdr:cNvSpPr>
              <a:spLocks/>
            </xdr:cNvSpPr>
          </xdr:nvSpPr>
          <xdr:spPr bwMode="auto">
            <a:xfrm>
              <a:off x="0" y="814"/>
              <a:ext cx="1234" cy="106"/>
            </a:xfrm>
            <a:custGeom>
              <a:avLst/>
              <a:gdLst>
                <a:gd name="T0" fmla="*/ 455 w 1234"/>
                <a:gd name="T1" fmla="+- 0 817 814"/>
                <a:gd name="T2" fmla="*/ 817 h 106"/>
                <a:gd name="T3" fmla="*/ 435 w 1234"/>
                <a:gd name="T4" fmla="+- 0 819 814"/>
                <a:gd name="T5" fmla="*/ 819 h 106"/>
                <a:gd name="T6" fmla="*/ 473 w 1234"/>
                <a:gd name="T7" fmla="+- 0 819 814"/>
                <a:gd name="T8" fmla="*/ 819 h 106"/>
                <a:gd name="T9" fmla="*/ 470 w 1234"/>
                <a:gd name="T10" fmla="+- 0 818 814"/>
                <a:gd name="T11" fmla="*/ 818 h 106"/>
                <a:gd name="T12" fmla="*/ 455 w 1234"/>
                <a:gd name="T13" fmla="+- 0 817 814"/>
                <a:gd name="T14" fmla="*/ 817 h 106"/>
              </a:gdLst>
              <a:ahLst/>
              <a:cxnLst>
                <a:cxn ang="0">
                  <a:pos x="T0" y="T2"/>
                </a:cxn>
                <a:cxn ang="0">
                  <a:pos x="T3" y="T5"/>
                </a:cxn>
                <a:cxn ang="0">
                  <a:pos x="T6" y="T8"/>
                </a:cxn>
                <a:cxn ang="0">
                  <a:pos x="T9" y="T11"/>
                </a:cxn>
                <a:cxn ang="0">
                  <a:pos x="T12" y="T14"/>
                </a:cxn>
              </a:cxnLst>
              <a:rect l="0" t="0" r="r" b="b"/>
              <a:pathLst>
                <a:path w="1234" h="106">
                  <a:moveTo>
                    <a:pt x="455" y="3"/>
                  </a:moveTo>
                  <a:lnTo>
                    <a:pt x="435" y="5"/>
                  </a:lnTo>
                  <a:lnTo>
                    <a:pt x="473" y="5"/>
                  </a:lnTo>
                  <a:lnTo>
                    <a:pt x="470" y="4"/>
                  </a:lnTo>
                  <a:lnTo>
                    <a:pt x="455" y="3"/>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59" name="Freeform 3838">
              <a:extLst>
                <a:ext uri="{FF2B5EF4-FFF2-40B4-BE49-F238E27FC236}">
                  <a16:creationId xmlns:a16="http://schemas.microsoft.com/office/drawing/2014/main" id="{0749F0F7-8C40-4D4D-9324-32BDBD78774C}"/>
                </a:ext>
              </a:extLst>
            </xdr:cNvPr>
            <xdr:cNvSpPr>
              <a:spLocks/>
            </xdr:cNvSpPr>
          </xdr:nvSpPr>
          <xdr:spPr bwMode="auto">
            <a:xfrm>
              <a:off x="0" y="814"/>
              <a:ext cx="1234" cy="106"/>
            </a:xfrm>
            <a:custGeom>
              <a:avLst/>
              <a:gdLst>
                <a:gd name="T0" fmla="*/ 922 w 1234"/>
                <a:gd name="T1" fmla="+- 0 814 814"/>
                <a:gd name="T2" fmla="*/ 814 h 106"/>
                <a:gd name="T3" fmla="*/ 867 w 1234"/>
                <a:gd name="T4" fmla="+- 0 816 814"/>
                <a:gd name="T5" fmla="*/ 816 h 106"/>
                <a:gd name="T6" fmla="*/ 822 w 1234"/>
                <a:gd name="T7" fmla="+- 0 818 814"/>
                <a:gd name="T8" fmla="*/ 818 h 106"/>
                <a:gd name="T9" fmla="*/ 799 w 1234"/>
                <a:gd name="T10" fmla="+- 0 819 814"/>
                <a:gd name="T11" fmla="*/ 819 h 106"/>
                <a:gd name="T12" fmla="*/ 999 w 1234"/>
                <a:gd name="T13" fmla="+- 0 819 814"/>
                <a:gd name="T14" fmla="*/ 819 h 106"/>
                <a:gd name="T15" fmla="*/ 991 w 1234"/>
                <a:gd name="T16" fmla="+- 0 817 814"/>
                <a:gd name="T17" fmla="*/ 817 h 106"/>
                <a:gd name="T18" fmla="*/ 978 w 1234"/>
                <a:gd name="T19" fmla="+- 0 816 814"/>
                <a:gd name="T20" fmla="*/ 816 h 106"/>
                <a:gd name="T21" fmla="*/ 922 w 1234"/>
                <a:gd name="T22" fmla="+- 0 814 814"/>
                <a:gd name="T23" fmla="*/ 814 h 106"/>
              </a:gdLst>
              <a:ahLst/>
              <a:cxnLst>
                <a:cxn ang="0">
                  <a:pos x="T0" y="T2"/>
                </a:cxn>
                <a:cxn ang="0">
                  <a:pos x="T3" y="T5"/>
                </a:cxn>
                <a:cxn ang="0">
                  <a:pos x="T6" y="T8"/>
                </a:cxn>
                <a:cxn ang="0">
                  <a:pos x="T9" y="T11"/>
                </a:cxn>
                <a:cxn ang="0">
                  <a:pos x="T12" y="T14"/>
                </a:cxn>
                <a:cxn ang="0">
                  <a:pos x="T15" y="T17"/>
                </a:cxn>
                <a:cxn ang="0">
                  <a:pos x="T18" y="T20"/>
                </a:cxn>
                <a:cxn ang="0">
                  <a:pos x="T21" y="T23"/>
                </a:cxn>
              </a:cxnLst>
              <a:rect l="0" t="0" r="r" b="b"/>
              <a:pathLst>
                <a:path w="1234" h="106">
                  <a:moveTo>
                    <a:pt x="922" y="0"/>
                  </a:moveTo>
                  <a:lnTo>
                    <a:pt x="867" y="2"/>
                  </a:lnTo>
                  <a:lnTo>
                    <a:pt x="822" y="4"/>
                  </a:lnTo>
                  <a:lnTo>
                    <a:pt x="799" y="5"/>
                  </a:lnTo>
                  <a:lnTo>
                    <a:pt x="999" y="5"/>
                  </a:lnTo>
                  <a:lnTo>
                    <a:pt x="991" y="3"/>
                  </a:lnTo>
                  <a:lnTo>
                    <a:pt x="978" y="2"/>
                  </a:lnTo>
                  <a:lnTo>
                    <a:pt x="922" y="0"/>
                  </a:lnTo>
                  <a:close/>
                </a:path>
              </a:pathLst>
            </a:custGeom>
            <a:solidFill>
              <a:srgbClr val="C2BAA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 name="Group 3">
            <a:extLst>
              <a:ext uri="{FF2B5EF4-FFF2-40B4-BE49-F238E27FC236}">
                <a16:creationId xmlns:a16="http://schemas.microsoft.com/office/drawing/2014/main" id="{92C54A44-9C55-4740-9049-B4E4FB81715A}"/>
              </a:ext>
            </a:extLst>
          </xdr:cNvPr>
          <xdr:cNvGrpSpPr>
            <a:grpSpLocks/>
          </xdr:cNvGrpSpPr>
        </xdr:nvGrpSpPr>
        <xdr:grpSpPr bwMode="auto">
          <a:xfrm>
            <a:off x="167" y="838"/>
            <a:ext cx="89" cy="26"/>
            <a:chOff x="167" y="838"/>
            <a:chExt cx="89" cy="26"/>
          </a:xfrm>
        </xdr:grpSpPr>
        <xdr:sp macro="" textlink="">
          <xdr:nvSpPr>
            <xdr:cNvPr id="251" name="Freeform 3836">
              <a:extLst>
                <a:ext uri="{FF2B5EF4-FFF2-40B4-BE49-F238E27FC236}">
                  <a16:creationId xmlns:a16="http://schemas.microsoft.com/office/drawing/2014/main" id="{91606DA5-5C58-46FD-B4D9-537FD8EB2582}"/>
                </a:ext>
              </a:extLst>
            </xdr:cNvPr>
            <xdr:cNvSpPr>
              <a:spLocks/>
            </xdr:cNvSpPr>
          </xdr:nvSpPr>
          <xdr:spPr bwMode="auto">
            <a:xfrm>
              <a:off x="167" y="838"/>
              <a:ext cx="89" cy="26"/>
            </a:xfrm>
            <a:custGeom>
              <a:avLst/>
              <a:gdLst>
                <a:gd name="T0" fmla="+- 0 243 167"/>
                <a:gd name="T1" fmla="*/ T0 w 89"/>
                <a:gd name="T2" fmla="+- 0 838 838"/>
                <a:gd name="T3" fmla="*/ 838 h 26"/>
                <a:gd name="T4" fmla="+- 0 182 167"/>
                <a:gd name="T5" fmla="*/ T4 w 89"/>
                <a:gd name="T6" fmla="+- 0 853 838"/>
                <a:gd name="T7" fmla="*/ 853 h 26"/>
                <a:gd name="T8" fmla="+- 0 167 167"/>
                <a:gd name="T9" fmla="*/ T8 w 89"/>
                <a:gd name="T10" fmla="+- 0 863 838"/>
                <a:gd name="T11" fmla="*/ 863 h 26"/>
                <a:gd name="T12" fmla="+- 0 182 167"/>
                <a:gd name="T13" fmla="*/ T12 w 89"/>
                <a:gd name="T14" fmla="+- 0 862 838"/>
                <a:gd name="T15" fmla="*/ 862 h 26"/>
                <a:gd name="T16" fmla="+- 0 236 167"/>
                <a:gd name="T17" fmla="*/ T16 w 89"/>
                <a:gd name="T18" fmla="+- 0 859 838"/>
                <a:gd name="T19" fmla="*/ 859 h 26"/>
                <a:gd name="T20" fmla="+- 0 249 167"/>
                <a:gd name="T21" fmla="*/ T20 w 89"/>
                <a:gd name="T22" fmla="+- 0 858 838"/>
                <a:gd name="T23" fmla="*/ 858 h 26"/>
                <a:gd name="T24" fmla="+- 0 252 167"/>
                <a:gd name="T25" fmla="*/ T24 w 89"/>
                <a:gd name="T26" fmla="+- 0 858 838"/>
                <a:gd name="T27" fmla="*/ 858 h 26"/>
                <a:gd name="T28" fmla="+- 0 256 167"/>
                <a:gd name="T29" fmla="*/ T28 w 89"/>
                <a:gd name="T30" fmla="+- 0 838 838"/>
                <a:gd name="T31" fmla="*/ 838 h 26"/>
                <a:gd name="T32" fmla="+- 0 252 167"/>
                <a:gd name="T33" fmla="*/ T32 w 89"/>
                <a:gd name="T34" fmla="+- 0 838 838"/>
                <a:gd name="T35" fmla="*/ 838 h 26"/>
                <a:gd name="T36" fmla="+- 0 243 167"/>
                <a:gd name="T37" fmla="*/ T36 w 89"/>
                <a:gd name="T38" fmla="+- 0 838 838"/>
                <a:gd name="T39" fmla="*/ 838 h 2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9" h="26">
                  <a:moveTo>
                    <a:pt x="76" y="0"/>
                  </a:moveTo>
                  <a:lnTo>
                    <a:pt x="15" y="15"/>
                  </a:lnTo>
                  <a:lnTo>
                    <a:pt x="0" y="25"/>
                  </a:lnTo>
                  <a:lnTo>
                    <a:pt x="15" y="24"/>
                  </a:lnTo>
                  <a:lnTo>
                    <a:pt x="69" y="21"/>
                  </a:lnTo>
                  <a:lnTo>
                    <a:pt x="82" y="20"/>
                  </a:lnTo>
                  <a:lnTo>
                    <a:pt x="85" y="20"/>
                  </a:lnTo>
                  <a:lnTo>
                    <a:pt x="89" y="0"/>
                  </a:lnTo>
                  <a:lnTo>
                    <a:pt x="85" y="0"/>
                  </a:lnTo>
                  <a:lnTo>
                    <a:pt x="76" y="0"/>
                  </a:lnTo>
                  <a:close/>
                </a:path>
              </a:pathLst>
            </a:custGeom>
            <a:solidFill>
              <a:srgbClr val="6F6B5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 name="Group 4">
            <a:extLst>
              <a:ext uri="{FF2B5EF4-FFF2-40B4-BE49-F238E27FC236}">
                <a16:creationId xmlns:a16="http://schemas.microsoft.com/office/drawing/2014/main" id="{6FE7D8A7-7B66-41FF-B32B-D1FE3B35237B}"/>
              </a:ext>
            </a:extLst>
          </xdr:cNvPr>
          <xdr:cNvGrpSpPr>
            <a:grpSpLocks/>
          </xdr:cNvGrpSpPr>
        </xdr:nvGrpSpPr>
        <xdr:grpSpPr bwMode="auto">
          <a:xfrm>
            <a:off x="210" y="816"/>
            <a:ext cx="47" cy="15"/>
            <a:chOff x="210" y="816"/>
            <a:chExt cx="47" cy="15"/>
          </a:xfrm>
        </xdr:grpSpPr>
        <xdr:sp macro="" textlink="">
          <xdr:nvSpPr>
            <xdr:cNvPr id="250" name="Freeform 3834">
              <a:extLst>
                <a:ext uri="{FF2B5EF4-FFF2-40B4-BE49-F238E27FC236}">
                  <a16:creationId xmlns:a16="http://schemas.microsoft.com/office/drawing/2014/main" id="{91928C3B-3216-4C67-A36B-1A222E91C9D0}"/>
                </a:ext>
              </a:extLst>
            </xdr:cNvPr>
            <xdr:cNvSpPr>
              <a:spLocks/>
            </xdr:cNvSpPr>
          </xdr:nvSpPr>
          <xdr:spPr bwMode="auto">
            <a:xfrm>
              <a:off x="210" y="816"/>
              <a:ext cx="47" cy="15"/>
            </a:xfrm>
            <a:custGeom>
              <a:avLst/>
              <a:gdLst>
                <a:gd name="T0" fmla="+- 0 255 210"/>
                <a:gd name="T1" fmla="*/ T0 w 47"/>
                <a:gd name="T2" fmla="+- 0 816 816"/>
                <a:gd name="T3" fmla="*/ 816 h 15"/>
                <a:gd name="T4" fmla="+- 0 210 210"/>
                <a:gd name="T5" fmla="*/ T4 w 47"/>
                <a:gd name="T6" fmla="+- 0 830 816"/>
                <a:gd name="T7" fmla="*/ 830 h 15"/>
                <a:gd name="T8" fmla="+- 0 217 210"/>
                <a:gd name="T9" fmla="*/ T8 w 47"/>
                <a:gd name="T10" fmla="+- 0 828 816"/>
                <a:gd name="T11" fmla="*/ 828 h 15"/>
                <a:gd name="T12" fmla="+- 0 232 210"/>
                <a:gd name="T13" fmla="*/ T12 w 47"/>
                <a:gd name="T14" fmla="+- 0 827 816"/>
                <a:gd name="T15" fmla="*/ 827 h 15"/>
                <a:gd name="T16" fmla="+- 0 256 210"/>
                <a:gd name="T17" fmla="*/ T16 w 47"/>
                <a:gd name="T18" fmla="+- 0 826 816"/>
                <a:gd name="T19" fmla="*/ 826 h 15"/>
                <a:gd name="T20" fmla="+- 0 255 210"/>
                <a:gd name="T21" fmla="*/ T20 w 47"/>
                <a:gd name="T22" fmla="+- 0 816 816"/>
                <a:gd name="T23" fmla="*/ 816 h 15"/>
              </a:gdLst>
              <a:ahLst/>
              <a:cxnLst>
                <a:cxn ang="0">
                  <a:pos x="T1" y="T3"/>
                </a:cxn>
                <a:cxn ang="0">
                  <a:pos x="T5" y="T7"/>
                </a:cxn>
                <a:cxn ang="0">
                  <a:pos x="T9" y="T11"/>
                </a:cxn>
                <a:cxn ang="0">
                  <a:pos x="T13" y="T15"/>
                </a:cxn>
                <a:cxn ang="0">
                  <a:pos x="T17" y="T19"/>
                </a:cxn>
                <a:cxn ang="0">
                  <a:pos x="T21" y="T23"/>
                </a:cxn>
              </a:cxnLst>
              <a:rect l="0" t="0" r="r" b="b"/>
              <a:pathLst>
                <a:path w="47" h="15">
                  <a:moveTo>
                    <a:pt x="45" y="0"/>
                  </a:moveTo>
                  <a:lnTo>
                    <a:pt x="0" y="14"/>
                  </a:lnTo>
                  <a:lnTo>
                    <a:pt x="7" y="12"/>
                  </a:lnTo>
                  <a:lnTo>
                    <a:pt x="22" y="11"/>
                  </a:lnTo>
                  <a:lnTo>
                    <a:pt x="46" y="10"/>
                  </a:lnTo>
                  <a:lnTo>
                    <a:pt x="45" y="0"/>
                  </a:lnTo>
                  <a:close/>
                </a:path>
              </a:pathLst>
            </a:custGeom>
            <a:solidFill>
              <a:srgbClr val="6F6B5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 name="Group 5">
            <a:extLst>
              <a:ext uri="{FF2B5EF4-FFF2-40B4-BE49-F238E27FC236}">
                <a16:creationId xmlns:a16="http://schemas.microsoft.com/office/drawing/2014/main" id="{182B9B0B-2289-4C76-8244-29EE3200CCD7}"/>
              </a:ext>
            </a:extLst>
          </xdr:cNvPr>
          <xdr:cNvGrpSpPr>
            <a:grpSpLocks/>
          </xdr:cNvGrpSpPr>
        </xdr:nvGrpSpPr>
        <xdr:grpSpPr bwMode="auto">
          <a:xfrm>
            <a:off x="978" y="838"/>
            <a:ext cx="89" cy="26"/>
            <a:chOff x="978" y="838"/>
            <a:chExt cx="89" cy="26"/>
          </a:xfrm>
        </xdr:grpSpPr>
        <xdr:sp macro="" textlink="">
          <xdr:nvSpPr>
            <xdr:cNvPr id="249" name="Freeform 3832">
              <a:extLst>
                <a:ext uri="{FF2B5EF4-FFF2-40B4-BE49-F238E27FC236}">
                  <a16:creationId xmlns:a16="http://schemas.microsoft.com/office/drawing/2014/main" id="{D6B1C6B6-7762-4668-9FA3-2E7B904AF6FF}"/>
                </a:ext>
              </a:extLst>
            </xdr:cNvPr>
            <xdr:cNvSpPr>
              <a:spLocks/>
            </xdr:cNvSpPr>
          </xdr:nvSpPr>
          <xdr:spPr bwMode="auto">
            <a:xfrm>
              <a:off x="978" y="838"/>
              <a:ext cx="89" cy="26"/>
            </a:xfrm>
            <a:custGeom>
              <a:avLst/>
              <a:gdLst>
                <a:gd name="T0" fmla="+- 0 991 978"/>
                <a:gd name="T1" fmla="*/ T0 w 89"/>
                <a:gd name="T2" fmla="+- 0 838 838"/>
                <a:gd name="T3" fmla="*/ 838 h 26"/>
                <a:gd name="T4" fmla="+- 0 982 978"/>
                <a:gd name="T5" fmla="*/ T4 w 89"/>
                <a:gd name="T6" fmla="+- 0 838 838"/>
                <a:gd name="T7" fmla="*/ 838 h 26"/>
                <a:gd name="T8" fmla="+- 0 978 978"/>
                <a:gd name="T9" fmla="*/ T8 w 89"/>
                <a:gd name="T10" fmla="+- 0 838 838"/>
                <a:gd name="T11" fmla="*/ 838 h 26"/>
                <a:gd name="T12" fmla="+- 0 982 978"/>
                <a:gd name="T13" fmla="*/ T12 w 89"/>
                <a:gd name="T14" fmla="+- 0 858 838"/>
                <a:gd name="T15" fmla="*/ 858 h 26"/>
                <a:gd name="T16" fmla="+- 0 985 978"/>
                <a:gd name="T17" fmla="*/ T16 w 89"/>
                <a:gd name="T18" fmla="+- 0 858 838"/>
                <a:gd name="T19" fmla="*/ 858 h 26"/>
                <a:gd name="T20" fmla="+- 0 998 978"/>
                <a:gd name="T21" fmla="*/ T20 w 89"/>
                <a:gd name="T22" fmla="+- 0 859 838"/>
                <a:gd name="T23" fmla="*/ 859 h 26"/>
                <a:gd name="T24" fmla="+- 0 1051 978"/>
                <a:gd name="T25" fmla="*/ T24 w 89"/>
                <a:gd name="T26" fmla="+- 0 862 838"/>
                <a:gd name="T27" fmla="*/ 862 h 26"/>
                <a:gd name="T28" fmla="+- 0 1067 978"/>
                <a:gd name="T29" fmla="*/ T28 w 89"/>
                <a:gd name="T30" fmla="+- 0 863 838"/>
                <a:gd name="T31" fmla="*/ 863 h 26"/>
                <a:gd name="T32" fmla="+- 0 1065 978"/>
                <a:gd name="T33" fmla="*/ T32 w 89"/>
                <a:gd name="T34" fmla="+- 0 860 838"/>
                <a:gd name="T35" fmla="*/ 860 h 26"/>
                <a:gd name="T36" fmla="+- 0 1052 978"/>
                <a:gd name="T37" fmla="*/ T36 w 89"/>
                <a:gd name="T38" fmla="+- 0 853 838"/>
                <a:gd name="T39" fmla="*/ 853 h 26"/>
                <a:gd name="T40" fmla="+- 0 1030 978"/>
                <a:gd name="T41" fmla="*/ T40 w 89"/>
                <a:gd name="T42" fmla="+- 0 840 838"/>
                <a:gd name="T43" fmla="*/ 840 h 26"/>
                <a:gd name="T44" fmla="+- 0 1022 978"/>
                <a:gd name="T45" fmla="*/ T44 w 89"/>
                <a:gd name="T46" fmla="+- 0 839 838"/>
                <a:gd name="T47" fmla="*/ 839 h 26"/>
                <a:gd name="T48" fmla="+- 0 1006 978"/>
                <a:gd name="T49" fmla="*/ T48 w 89"/>
                <a:gd name="T50" fmla="+- 0 838 838"/>
                <a:gd name="T51" fmla="*/ 838 h 26"/>
                <a:gd name="T52" fmla="+- 0 991 978"/>
                <a:gd name="T53" fmla="*/ T52 w 89"/>
                <a:gd name="T54" fmla="+- 0 838 838"/>
                <a:gd name="T55" fmla="*/ 838 h 2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89" h="26">
                  <a:moveTo>
                    <a:pt x="13" y="0"/>
                  </a:moveTo>
                  <a:lnTo>
                    <a:pt x="4" y="0"/>
                  </a:lnTo>
                  <a:lnTo>
                    <a:pt x="0" y="0"/>
                  </a:lnTo>
                  <a:lnTo>
                    <a:pt x="4" y="20"/>
                  </a:lnTo>
                  <a:lnTo>
                    <a:pt x="7" y="20"/>
                  </a:lnTo>
                  <a:lnTo>
                    <a:pt x="20" y="21"/>
                  </a:lnTo>
                  <a:lnTo>
                    <a:pt x="73" y="24"/>
                  </a:lnTo>
                  <a:lnTo>
                    <a:pt x="89" y="25"/>
                  </a:lnTo>
                  <a:lnTo>
                    <a:pt x="87" y="22"/>
                  </a:lnTo>
                  <a:lnTo>
                    <a:pt x="74" y="15"/>
                  </a:lnTo>
                  <a:lnTo>
                    <a:pt x="52" y="2"/>
                  </a:lnTo>
                  <a:lnTo>
                    <a:pt x="44" y="1"/>
                  </a:lnTo>
                  <a:lnTo>
                    <a:pt x="28" y="0"/>
                  </a:lnTo>
                  <a:lnTo>
                    <a:pt x="13" y="0"/>
                  </a:lnTo>
                  <a:close/>
                </a:path>
              </a:pathLst>
            </a:custGeom>
            <a:solidFill>
              <a:srgbClr val="6F6B5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7" name="Group 6">
            <a:extLst>
              <a:ext uri="{FF2B5EF4-FFF2-40B4-BE49-F238E27FC236}">
                <a16:creationId xmlns:a16="http://schemas.microsoft.com/office/drawing/2014/main" id="{AA33149D-4D21-4293-BB03-2CF218EC7117}"/>
              </a:ext>
            </a:extLst>
          </xdr:cNvPr>
          <xdr:cNvGrpSpPr>
            <a:grpSpLocks/>
          </xdr:cNvGrpSpPr>
        </xdr:nvGrpSpPr>
        <xdr:grpSpPr bwMode="auto">
          <a:xfrm>
            <a:off x="978" y="816"/>
            <a:ext cx="47" cy="15"/>
            <a:chOff x="978" y="816"/>
            <a:chExt cx="47" cy="15"/>
          </a:xfrm>
        </xdr:grpSpPr>
        <xdr:sp macro="" textlink="">
          <xdr:nvSpPr>
            <xdr:cNvPr id="248" name="Freeform 3830">
              <a:extLst>
                <a:ext uri="{FF2B5EF4-FFF2-40B4-BE49-F238E27FC236}">
                  <a16:creationId xmlns:a16="http://schemas.microsoft.com/office/drawing/2014/main" id="{C139C9B9-04F1-4065-839D-DB7B3E35B1D3}"/>
                </a:ext>
              </a:extLst>
            </xdr:cNvPr>
            <xdr:cNvSpPr>
              <a:spLocks/>
            </xdr:cNvSpPr>
          </xdr:nvSpPr>
          <xdr:spPr bwMode="auto">
            <a:xfrm>
              <a:off x="978" y="816"/>
              <a:ext cx="47" cy="15"/>
            </a:xfrm>
            <a:custGeom>
              <a:avLst/>
              <a:gdLst>
                <a:gd name="T0" fmla="+- 0 979 978"/>
                <a:gd name="T1" fmla="*/ T0 w 47"/>
                <a:gd name="T2" fmla="+- 0 816 816"/>
                <a:gd name="T3" fmla="*/ 816 h 15"/>
                <a:gd name="T4" fmla="+- 0 978 978"/>
                <a:gd name="T5" fmla="*/ T4 w 47"/>
                <a:gd name="T6" fmla="+- 0 826 816"/>
                <a:gd name="T7" fmla="*/ 826 h 15"/>
                <a:gd name="T8" fmla="+- 0 1002 978"/>
                <a:gd name="T9" fmla="*/ T8 w 47"/>
                <a:gd name="T10" fmla="+- 0 827 816"/>
                <a:gd name="T11" fmla="*/ 827 h 15"/>
                <a:gd name="T12" fmla="+- 0 1017 978"/>
                <a:gd name="T13" fmla="*/ T12 w 47"/>
                <a:gd name="T14" fmla="+- 0 828 816"/>
                <a:gd name="T15" fmla="*/ 828 h 15"/>
                <a:gd name="T16" fmla="+- 0 1024 978"/>
                <a:gd name="T17" fmla="*/ T16 w 47"/>
                <a:gd name="T18" fmla="+- 0 830 816"/>
                <a:gd name="T19" fmla="*/ 830 h 15"/>
                <a:gd name="T20" fmla="+- 0 1021 978"/>
                <a:gd name="T21" fmla="*/ T20 w 47"/>
                <a:gd name="T22" fmla="+- 0 821 816"/>
                <a:gd name="T23" fmla="*/ 821 h 15"/>
                <a:gd name="T24" fmla="+- 0 1018 978"/>
                <a:gd name="T25" fmla="*/ T24 w 47"/>
                <a:gd name="T26" fmla="+- 0 820 816"/>
                <a:gd name="T27" fmla="*/ 820 h 15"/>
                <a:gd name="T28" fmla="+- 0 1011 978"/>
                <a:gd name="T29" fmla="*/ T28 w 47"/>
                <a:gd name="T30" fmla="+- 0 819 816"/>
                <a:gd name="T31" fmla="*/ 819 h 15"/>
                <a:gd name="T32" fmla="+- 0 985 978"/>
                <a:gd name="T33" fmla="*/ T32 w 47"/>
                <a:gd name="T34" fmla="+- 0 816 816"/>
                <a:gd name="T35" fmla="*/ 816 h 15"/>
                <a:gd name="T36" fmla="+- 0 979 978"/>
                <a:gd name="T37" fmla="*/ T36 w 47"/>
                <a:gd name="T38" fmla="+- 0 816 816"/>
                <a:gd name="T39" fmla="*/ 816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47" h="15">
                  <a:moveTo>
                    <a:pt x="1" y="0"/>
                  </a:moveTo>
                  <a:lnTo>
                    <a:pt x="0" y="10"/>
                  </a:lnTo>
                  <a:lnTo>
                    <a:pt x="24" y="11"/>
                  </a:lnTo>
                  <a:lnTo>
                    <a:pt x="39" y="12"/>
                  </a:lnTo>
                  <a:lnTo>
                    <a:pt x="46" y="14"/>
                  </a:lnTo>
                  <a:lnTo>
                    <a:pt x="43" y="5"/>
                  </a:lnTo>
                  <a:lnTo>
                    <a:pt x="40" y="4"/>
                  </a:lnTo>
                  <a:lnTo>
                    <a:pt x="33" y="3"/>
                  </a:lnTo>
                  <a:lnTo>
                    <a:pt x="7" y="0"/>
                  </a:lnTo>
                  <a:lnTo>
                    <a:pt x="1" y="0"/>
                  </a:lnTo>
                  <a:close/>
                </a:path>
              </a:pathLst>
            </a:custGeom>
            <a:solidFill>
              <a:srgbClr val="6F6B5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8" name="Group 7">
            <a:extLst>
              <a:ext uri="{FF2B5EF4-FFF2-40B4-BE49-F238E27FC236}">
                <a16:creationId xmlns:a16="http://schemas.microsoft.com/office/drawing/2014/main" id="{B745E054-1070-4741-9941-B2517D37E4A9}"/>
              </a:ext>
            </a:extLst>
          </xdr:cNvPr>
          <xdr:cNvGrpSpPr>
            <a:grpSpLocks/>
          </xdr:cNvGrpSpPr>
        </xdr:nvGrpSpPr>
        <xdr:grpSpPr bwMode="auto">
          <a:xfrm>
            <a:off x="494" y="820"/>
            <a:ext cx="247" cy="52"/>
            <a:chOff x="494" y="820"/>
            <a:chExt cx="247" cy="52"/>
          </a:xfrm>
        </xdr:grpSpPr>
        <xdr:sp macro="" textlink="">
          <xdr:nvSpPr>
            <xdr:cNvPr id="237" name="Freeform 3828">
              <a:extLst>
                <a:ext uri="{FF2B5EF4-FFF2-40B4-BE49-F238E27FC236}">
                  <a16:creationId xmlns:a16="http://schemas.microsoft.com/office/drawing/2014/main" id="{F730DE05-CFD3-4647-9FF7-17FC0CC2D02E}"/>
                </a:ext>
              </a:extLst>
            </xdr:cNvPr>
            <xdr:cNvSpPr>
              <a:spLocks/>
            </xdr:cNvSpPr>
          </xdr:nvSpPr>
          <xdr:spPr bwMode="auto">
            <a:xfrm>
              <a:off x="494" y="820"/>
              <a:ext cx="247" cy="52"/>
            </a:xfrm>
            <a:custGeom>
              <a:avLst/>
              <a:gdLst>
                <a:gd name="T0" fmla="+- 0 626 494"/>
                <a:gd name="T1" fmla="*/ T0 w 247"/>
                <a:gd name="T2" fmla="+- 0 820 820"/>
                <a:gd name="T3" fmla="*/ 820 h 52"/>
                <a:gd name="T4" fmla="+- 0 588 494"/>
                <a:gd name="T5" fmla="*/ T4 w 247"/>
                <a:gd name="T6" fmla="+- 0 820 820"/>
                <a:gd name="T7" fmla="*/ 820 h 52"/>
                <a:gd name="T8" fmla="+- 0 494 494"/>
                <a:gd name="T9" fmla="*/ T8 w 247"/>
                <a:gd name="T10" fmla="+- 0 822 820"/>
                <a:gd name="T11" fmla="*/ 822 h 52"/>
                <a:gd name="T12" fmla="+- 0 541 494"/>
                <a:gd name="T13" fmla="*/ T12 w 247"/>
                <a:gd name="T14" fmla="+- 0 845 820"/>
                <a:gd name="T15" fmla="*/ 845 h 52"/>
                <a:gd name="T16" fmla="+- 0 580 494"/>
                <a:gd name="T17" fmla="*/ T16 w 247"/>
                <a:gd name="T18" fmla="+- 0 860 820"/>
                <a:gd name="T19" fmla="*/ 860 h 52"/>
                <a:gd name="T20" fmla="+- 0 606 494"/>
                <a:gd name="T21" fmla="*/ T20 w 247"/>
                <a:gd name="T22" fmla="+- 0 869 820"/>
                <a:gd name="T23" fmla="*/ 869 h 52"/>
                <a:gd name="T24" fmla="+- 0 617 494"/>
                <a:gd name="T25" fmla="*/ T24 w 247"/>
                <a:gd name="T26" fmla="+- 0 872 820"/>
                <a:gd name="T27" fmla="*/ 872 h 52"/>
                <a:gd name="T28" fmla="+- 0 627 494"/>
                <a:gd name="T29" fmla="*/ T28 w 247"/>
                <a:gd name="T30" fmla="+- 0 869 820"/>
                <a:gd name="T31" fmla="*/ 869 h 52"/>
                <a:gd name="T32" fmla="+- 0 654 494"/>
                <a:gd name="T33" fmla="*/ T32 w 247"/>
                <a:gd name="T34" fmla="+- 0 860 820"/>
                <a:gd name="T35" fmla="*/ 860 h 52"/>
                <a:gd name="T36" fmla="+- 0 693 494"/>
                <a:gd name="T37" fmla="*/ T36 w 247"/>
                <a:gd name="T38" fmla="+- 0 845 820"/>
                <a:gd name="T39" fmla="*/ 845 h 52"/>
                <a:gd name="T40" fmla="+- 0 740 494"/>
                <a:gd name="T41" fmla="*/ T40 w 247"/>
                <a:gd name="T42" fmla="+- 0 822 820"/>
                <a:gd name="T43" fmla="*/ 822 h 52"/>
                <a:gd name="T44" fmla="+- 0 626 494"/>
                <a:gd name="T45" fmla="*/ T44 w 247"/>
                <a:gd name="T46" fmla="+- 0 820 820"/>
                <a:gd name="T47" fmla="*/ 820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47" h="52">
                  <a:moveTo>
                    <a:pt x="132" y="0"/>
                  </a:moveTo>
                  <a:lnTo>
                    <a:pt x="94" y="0"/>
                  </a:lnTo>
                  <a:lnTo>
                    <a:pt x="0" y="2"/>
                  </a:lnTo>
                  <a:lnTo>
                    <a:pt x="47" y="25"/>
                  </a:lnTo>
                  <a:lnTo>
                    <a:pt x="86" y="40"/>
                  </a:lnTo>
                  <a:lnTo>
                    <a:pt x="112" y="49"/>
                  </a:lnTo>
                  <a:lnTo>
                    <a:pt x="123" y="52"/>
                  </a:lnTo>
                  <a:lnTo>
                    <a:pt x="133" y="49"/>
                  </a:lnTo>
                  <a:lnTo>
                    <a:pt x="160" y="40"/>
                  </a:lnTo>
                  <a:lnTo>
                    <a:pt x="199" y="25"/>
                  </a:lnTo>
                  <a:lnTo>
                    <a:pt x="246" y="2"/>
                  </a:lnTo>
                  <a:lnTo>
                    <a:pt x="132" y="0"/>
                  </a:lnTo>
                  <a:close/>
                </a:path>
              </a:pathLst>
            </a:custGeom>
            <a:solidFill>
              <a:srgbClr val="6F6B5D"/>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38" name="Picture 237">
              <a:extLst>
                <a:ext uri="{FF2B5EF4-FFF2-40B4-BE49-F238E27FC236}">
                  <a16:creationId xmlns:a16="http://schemas.microsoft.com/office/drawing/2014/main" id="{3F085750-8303-4917-A7ED-4F8BE75AF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 y="342"/>
              <a:ext cx="418" cy="3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9" name="Picture 238">
              <a:extLst>
                <a:ext uri="{FF2B5EF4-FFF2-40B4-BE49-F238E27FC236}">
                  <a16:creationId xmlns:a16="http://schemas.microsoft.com/office/drawing/2014/main" id="{FD7CE544-C275-4CD2-BDA6-F6D9A1281C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 y="134"/>
              <a:ext cx="813" cy="73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0" name="Picture 239">
              <a:extLst>
                <a:ext uri="{FF2B5EF4-FFF2-40B4-BE49-F238E27FC236}">
                  <a16:creationId xmlns:a16="http://schemas.microsoft.com/office/drawing/2014/main" id="{38E4F6BC-91C9-4BE1-BE85-8D24CE481B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 y="133"/>
              <a:ext cx="449" cy="73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1" name="Picture 240">
              <a:extLst>
                <a:ext uri="{FF2B5EF4-FFF2-40B4-BE49-F238E27FC236}">
                  <a16:creationId xmlns:a16="http://schemas.microsoft.com/office/drawing/2014/main" id="{3447FA23-F093-47BE-A2CE-E2D26C200E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 y="135"/>
              <a:ext cx="401" cy="73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2" name="Picture 241">
              <a:extLst>
                <a:ext uri="{FF2B5EF4-FFF2-40B4-BE49-F238E27FC236}">
                  <a16:creationId xmlns:a16="http://schemas.microsoft.com/office/drawing/2014/main" id="{D7498332-D9C9-4A0E-AAF7-1558B70445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9" y="133"/>
              <a:ext cx="451" cy="73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3" name="Picture 242">
              <a:extLst>
                <a:ext uri="{FF2B5EF4-FFF2-40B4-BE49-F238E27FC236}">
                  <a16:creationId xmlns:a16="http://schemas.microsoft.com/office/drawing/2014/main" id="{B4D69BDA-65E5-4E10-B485-F781733E232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5" y="135"/>
              <a:ext cx="262" cy="72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4" name="Picture 243">
              <a:extLst>
                <a:ext uri="{FF2B5EF4-FFF2-40B4-BE49-F238E27FC236}">
                  <a16:creationId xmlns:a16="http://schemas.microsoft.com/office/drawing/2014/main" id="{E85B1B3B-6DE8-4BD0-AB48-5D72D74DEC8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6" y="137"/>
              <a:ext cx="293" cy="7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5" name="Picture 244">
              <a:extLst>
                <a:ext uri="{FF2B5EF4-FFF2-40B4-BE49-F238E27FC236}">
                  <a16:creationId xmlns:a16="http://schemas.microsoft.com/office/drawing/2014/main" id="{6791AE70-CBAE-4827-BB42-0DF11702942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 y="0"/>
              <a:ext cx="1205" cy="8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6" name="Picture 245">
              <a:extLst>
                <a:ext uri="{FF2B5EF4-FFF2-40B4-BE49-F238E27FC236}">
                  <a16:creationId xmlns:a16="http://schemas.microsoft.com/office/drawing/2014/main" id="{A5CD78FB-B6CB-4C75-94AB-F328F24A2E2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6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7" name="Picture 246">
              <a:extLst>
                <a:ext uri="{FF2B5EF4-FFF2-40B4-BE49-F238E27FC236}">
                  <a16:creationId xmlns:a16="http://schemas.microsoft.com/office/drawing/2014/main" id="{86C5AF72-23DE-491F-BED3-2512C1901EB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6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9" name="Group 8">
            <a:extLst>
              <a:ext uri="{FF2B5EF4-FFF2-40B4-BE49-F238E27FC236}">
                <a16:creationId xmlns:a16="http://schemas.microsoft.com/office/drawing/2014/main" id="{1FC3345A-8E48-40AF-8745-2B66594BF3BE}"/>
              </a:ext>
            </a:extLst>
          </xdr:cNvPr>
          <xdr:cNvGrpSpPr>
            <a:grpSpLocks/>
          </xdr:cNvGrpSpPr>
        </xdr:nvGrpSpPr>
        <xdr:grpSpPr bwMode="auto">
          <a:xfrm>
            <a:off x="613" y="69"/>
            <a:ext cx="10" cy="8"/>
            <a:chOff x="613" y="69"/>
            <a:chExt cx="10" cy="8"/>
          </a:xfrm>
        </xdr:grpSpPr>
        <xdr:sp macro="" textlink="">
          <xdr:nvSpPr>
            <xdr:cNvPr id="235" name="Freeform 3816">
              <a:extLst>
                <a:ext uri="{FF2B5EF4-FFF2-40B4-BE49-F238E27FC236}">
                  <a16:creationId xmlns:a16="http://schemas.microsoft.com/office/drawing/2014/main" id="{55A4D9B1-22DB-4A50-A0F0-02EBD31ADED2}"/>
                </a:ext>
              </a:extLst>
            </xdr:cNvPr>
            <xdr:cNvSpPr>
              <a:spLocks/>
            </xdr:cNvSpPr>
          </xdr:nvSpPr>
          <xdr:spPr bwMode="auto">
            <a:xfrm>
              <a:off x="613" y="69"/>
              <a:ext cx="10" cy="8"/>
            </a:xfrm>
            <a:custGeom>
              <a:avLst/>
              <a:gdLst>
                <a:gd name="T0" fmla="+- 0 613 613"/>
                <a:gd name="T1" fmla="*/ T0 w 10"/>
                <a:gd name="T2" fmla="+- 0 74 69"/>
                <a:gd name="T3" fmla="*/ 74 h 8"/>
                <a:gd name="T4" fmla="+- 0 615 613"/>
                <a:gd name="T5" fmla="*/ T4 w 10"/>
                <a:gd name="T6" fmla="+- 0 76 69"/>
                <a:gd name="T7" fmla="*/ 76 h 8"/>
                <a:gd name="T8" fmla="+- 0 617 613"/>
                <a:gd name="T9" fmla="*/ T8 w 10"/>
                <a:gd name="T10" fmla="+- 0 76 69"/>
                <a:gd name="T11" fmla="*/ 76 h 8"/>
                <a:gd name="T12" fmla="+- 0 620 613"/>
                <a:gd name="T13" fmla="*/ T12 w 10"/>
                <a:gd name="T14" fmla="+- 0 75 69"/>
                <a:gd name="T15" fmla="*/ 75 h 8"/>
                <a:gd name="T16" fmla="+- 0 617 613"/>
                <a:gd name="T17" fmla="*/ T16 w 10"/>
                <a:gd name="T18" fmla="+- 0 75 69"/>
                <a:gd name="T19" fmla="*/ 75 h 8"/>
                <a:gd name="T20" fmla="+- 0 614 613"/>
                <a:gd name="T21" fmla="*/ T20 w 10"/>
                <a:gd name="T22" fmla="+- 0 75 69"/>
                <a:gd name="T23" fmla="*/ 75 h 8"/>
                <a:gd name="T24" fmla="+- 0 613 613"/>
                <a:gd name="T25" fmla="*/ T24 w 10"/>
                <a:gd name="T26" fmla="+- 0 74 69"/>
                <a:gd name="T27" fmla="*/ 74 h 8"/>
              </a:gdLst>
              <a:ahLst/>
              <a:cxnLst>
                <a:cxn ang="0">
                  <a:pos x="T1" y="T3"/>
                </a:cxn>
                <a:cxn ang="0">
                  <a:pos x="T5" y="T7"/>
                </a:cxn>
                <a:cxn ang="0">
                  <a:pos x="T9" y="T11"/>
                </a:cxn>
                <a:cxn ang="0">
                  <a:pos x="T13" y="T15"/>
                </a:cxn>
                <a:cxn ang="0">
                  <a:pos x="T17" y="T19"/>
                </a:cxn>
                <a:cxn ang="0">
                  <a:pos x="T21" y="T23"/>
                </a:cxn>
                <a:cxn ang="0">
                  <a:pos x="T25" y="T27"/>
                </a:cxn>
              </a:cxnLst>
              <a:rect l="0" t="0" r="r" b="b"/>
              <a:pathLst>
                <a:path w="10" h="8">
                  <a:moveTo>
                    <a:pt x="0" y="5"/>
                  </a:moveTo>
                  <a:lnTo>
                    <a:pt x="2" y="7"/>
                  </a:lnTo>
                  <a:lnTo>
                    <a:pt x="4" y="7"/>
                  </a:lnTo>
                  <a:lnTo>
                    <a:pt x="7" y="6"/>
                  </a:lnTo>
                  <a:lnTo>
                    <a:pt x="4" y="6"/>
                  </a:lnTo>
                  <a:lnTo>
                    <a:pt x="1" y="6"/>
                  </a:lnTo>
                  <a:lnTo>
                    <a:pt x="0" y="5"/>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36" name="Freeform 3815">
              <a:extLst>
                <a:ext uri="{FF2B5EF4-FFF2-40B4-BE49-F238E27FC236}">
                  <a16:creationId xmlns:a16="http://schemas.microsoft.com/office/drawing/2014/main" id="{DF670E99-9B97-4FDD-BB39-5A3F96DB7385}"/>
                </a:ext>
              </a:extLst>
            </xdr:cNvPr>
            <xdr:cNvSpPr>
              <a:spLocks/>
            </xdr:cNvSpPr>
          </xdr:nvSpPr>
          <xdr:spPr bwMode="auto">
            <a:xfrm>
              <a:off x="613" y="69"/>
              <a:ext cx="10" cy="8"/>
            </a:xfrm>
            <a:custGeom>
              <a:avLst/>
              <a:gdLst>
                <a:gd name="T0" fmla="+- 0 622 613"/>
                <a:gd name="T1" fmla="*/ T0 w 10"/>
                <a:gd name="T2" fmla="+- 0 69 69"/>
                <a:gd name="T3" fmla="*/ 69 h 8"/>
                <a:gd name="T4" fmla="+- 0 622 613"/>
                <a:gd name="T5" fmla="*/ T4 w 10"/>
                <a:gd name="T6" fmla="+- 0 71 69"/>
                <a:gd name="T7" fmla="*/ 71 h 8"/>
                <a:gd name="T8" fmla="+- 0 620 613"/>
                <a:gd name="T9" fmla="*/ T8 w 10"/>
                <a:gd name="T10" fmla="+- 0 73 69"/>
                <a:gd name="T11" fmla="*/ 73 h 8"/>
                <a:gd name="T12" fmla="+- 0 617 613"/>
                <a:gd name="T13" fmla="*/ T12 w 10"/>
                <a:gd name="T14" fmla="+- 0 75 69"/>
                <a:gd name="T15" fmla="*/ 75 h 8"/>
                <a:gd name="T16" fmla="+- 0 620 613"/>
                <a:gd name="T17" fmla="*/ T16 w 10"/>
                <a:gd name="T18" fmla="+- 0 75 69"/>
                <a:gd name="T19" fmla="*/ 75 h 8"/>
                <a:gd name="T20" fmla="+- 0 622 613"/>
                <a:gd name="T21" fmla="*/ T20 w 10"/>
                <a:gd name="T22" fmla="+- 0 74 69"/>
                <a:gd name="T23" fmla="*/ 74 h 8"/>
                <a:gd name="T24" fmla="+- 0 622 613"/>
                <a:gd name="T25" fmla="*/ T24 w 10"/>
                <a:gd name="T26" fmla="+- 0 72 69"/>
                <a:gd name="T27" fmla="*/ 72 h 8"/>
                <a:gd name="T28" fmla="+- 0 622 613"/>
                <a:gd name="T29" fmla="*/ T28 w 10"/>
                <a:gd name="T30" fmla="+- 0 69 69"/>
                <a:gd name="T31" fmla="*/ 69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9" y="0"/>
                  </a:moveTo>
                  <a:lnTo>
                    <a:pt x="9" y="2"/>
                  </a:lnTo>
                  <a:lnTo>
                    <a:pt x="7" y="4"/>
                  </a:lnTo>
                  <a:lnTo>
                    <a:pt x="4" y="6"/>
                  </a:lnTo>
                  <a:lnTo>
                    <a:pt x="7" y="6"/>
                  </a:lnTo>
                  <a:lnTo>
                    <a:pt x="9" y="5"/>
                  </a:lnTo>
                  <a:lnTo>
                    <a:pt x="9" y="3"/>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10" name="Group 9">
            <a:extLst>
              <a:ext uri="{FF2B5EF4-FFF2-40B4-BE49-F238E27FC236}">
                <a16:creationId xmlns:a16="http://schemas.microsoft.com/office/drawing/2014/main" id="{536ED87F-B922-4EF2-B66E-71AE45FF1E36}"/>
              </a:ext>
            </a:extLst>
          </xdr:cNvPr>
          <xdr:cNvGrpSpPr>
            <a:grpSpLocks/>
          </xdr:cNvGrpSpPr>
        </xdr:nvGrpSpPr>
        <xdr:grpSpPr bwMode="auto">
          <a:xfrm>
            <a:off x="615" y="66"/>
            <a:ext cx="5" cy="5"/>
            <a:chOff x="615" y="66"/>
            <a:chExt cx="5" cy="5"/>
          </a:xfrm>
        </xdr:grpSpPr>
        <xdr:sp macro="" textlink="">
          <xdr:nvSpPr>
            <xdr:cNvPr id="232" name="Freeform 3813">
              <a:extLst>
                <a:ext uri="{FF2B5EF4-FFF2-40B4-BE49-F238E27FC236}">
                  <a16:creationId xmlns:a16="http://schemas.microsoft.com/office/drawing/2014/main" id="{9007D174-44ED-414D-B2B3-DDA31A5CAD8C}"/>
                </a:ext>
              </a:extLst>
            </xdr:cNvPr>
            <xdr:cNvSpPr>
              <a:spLocks/>
            </xdr:cNvSpPr>
          </xdr:nvSpPr>
          <xdr:spPr bwMode="auto">
            <a:xfrm>
              <a:off x="615" y="66"/>
              <a:ext cx="5" cy="5"/>
            </a:xfrm>
            <a:custGeom>
              <a:avLst/>
              <a:gdLst>
                <a:gd name="T0" fmla="+- 0 618 615"/>
                <a:gd name="T1" fmla="*/ T0 w 5"/>
                <a:gd name="T2" fmla="+- 0 66 66"/>
                <a:gd name="T3" fmla="*/ 66 h 5"/>
                <a:gd name="T4" fmla="+- 0 616 615"/>
                <a:gd name="T5" fmla="*/ T4 w 5"/>
                <a:gd name="T6" fmla="+- 0 66 66"/>
                <a:gd name="T7" fmla="*/ 66 h 5"/>
                <a:gd name="T8" fmla="+- 0 615 615"/>
                <a:gd name="T9" fmla="*/ T8 w 5"/>
                <a:gd name="T10" fmla="+- 0 67 66"/>
                <a:gd name="T11" fmla="*/ 67 h 5"/>
                <a:gd name="T12" fmla="+- 0 615 615"/>
                <a:gd name="T13" fmla="*/ T12 w 5"/>
                <a:gd name="T14" fmla="+- 0 69 66"/>
                <a:gd name="T15" fmla="*/ 69 h 5"/>
                <a:gd name="T16" fmla="+- 0 616 615"/>
                <a:gd name="T17" fmla="*/ T16 w 5"/>
                <a:gd name="T18" fmla="+- 0 70 66"/>
                <a:gd name="T19" fmla="*/ 70 h 5"/>
                <a:gd name="T20" fmla="+- 0 618 615"/>
                <a:gd name="T21" fmla="*/ T20 w 5"/>
                <a:gd name="T22" fmla="+- 0 70 66"/>
                <a:gd name="T23" fmla="*/ 70 h 5"/>
                <a:gd name="T24" fmla="+- 0 619 615"/>
                <a:gd name="T25" fmla="*/ T24 w 5"/>
                <a:gd name="T26" fmla="+- 0 69 66"/>
                <a:gd name="T27" fmla="*/ 69 h 5"/>
                <a:gd name="T28" fmla="+- 0 619 615"/>
                <a:gd name="T29" fmla="*/ T28 w 5"/>
                <a:gd name="T30" fmla="+- 0 67 66"/>
                <a:gd name="T31" fmla="*/ 67 h 5"/>
                <a:gd name="T32" fmla="+- 0 618 615"/>
                <a:gd name="T33" fmla="*/ T32 w 5"/>
                <a:gd name="T34" fmla="+- 0 66 66"/>
                <a:gd name="T35" fmla="*/ 6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33" name="Picture 232">
              <a:extLst>
                <a:ext uri="{FF2B5EF4-FFF2-40B4-BE49-F238E27FC236}">
                  <a16:creationId xmlns:a16="http://schemas.microsoft.com/office/drawing/2014/main" id="{DA538C8F-C5FF-4402-8FF6-84BEED1E3BC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0" y="169"/>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4" name="Picture 233">
              <a:extLst>
                <a:ext uri="{FF2B5EF4-FFF2-40B4-BE49-F238E27FC236}">
                  <a16:creationId xmlns:a16="http://schemas.microsoft.com/office/drawing/2014/main" id="{1E06286F-0187-496A-A039-14D5F3A1B55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0" y="169"/>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1" name="Group 10">
            <a:extLst>
              <a:ext uri="{FF2B5EF4-FFF2-40B4-BE49-F238E27FC236}">
                <a16:creationId xmlns:a16="http://schemas.microsoft.com/office/drawing/2014/main" id="{3ABC0569-59FE-453A-ADD9-6DC9524A018B}"/>
              </a:ext>
            </a:extLst>
          </xdr:cNvPr>
          <xdr:cNvGrpSpPr>
            <a:grpSpLocks/>
          </xdr:cNvGrpSpPr>
        </xdr:nvGrpSpPr>
        <xdr:grpSpPr bwMode="auto">
          <a:xfrm>
            <a:off x="735" y="176"/>
            <a:ext cx="13" cy="10"/>
            <a:chOff x="735" y="176"/>
            <a:chExt cx="13" cy="10"/>
          </a:xfrm>
        </xdr:grpSpPr>
        <xdr:sp macro="" textlink="">
          <xdr:nvSpPr>
            <xdr:cNvPr id="230" name="Freeform 3809">
              <a:extLst>
                <a:ext uri="{FF2B5EF4-FFF2-40B4-BE49-F238E27FC236}">
                  <a16:creationId xmlns:a16="http://schemas.microsoft.com/office/drawing/2014/main" id="{6A7ABE7A-1AC1-49F5-BD13-9634CF1DF895}"/>
                </a:ext>
              </a:extLst>
            </xdr:cNvPr>
            <xdr:cNvSpPr>
              <a:spLocks/>
            </xdr:cNvSpPr>
          </xdr:nvSpPr>
          <xdr:spPr bwMode="auto">
            <a:xfrm>
              <a:off x="735" y="176"/>
              <a:ext cx="13" cy="10"/>
            </a:xfrm>
            <a:custGeom>
              <a:avLst/>
              <a:gdLst>
                <a:gd name="T0" fmla="+- 0 735 735"/>
                <a:gd name="T1" fmla="*/ T0 w 13"/>
                <a:gd name="T2" fmla="+- 0 182 176"/>
                <a:gd name="T3" fmla="*/ 182 h 10"/>
                <a:gd name="T4" fmla="+- 0 737 735"/>
                <a:gd name="T5" fmla="*/ T4 w 13"/>
                <a:gd name="T6" fmla="+- 0 185 176"/>
                <a:gd name="T7" fmla="*/ 185 h 10"/>
                <a:gd name="T8" fmla="+- 0 741 735"/>
                <a:gd name="T9" fmla="*/ T8 w 13"/>
                <a:gd name="T10" fmla="+- 0 185 176"/>
                <a:gd name="T11" fmla="*/ 185 h 10"/>
                <a:gd name="T12" fmla="+- 0 743 735"/>
                <a:gd name="T13" fmla="*/ T12 w 13"/>
                <a:gd name="T14" fmla="+- 0 184 176"/>
                <a:gd name="T15" fmla="*/ 184 h 10"/>
                <a:gd name="T16" fmla="+- 0 745 735"/>
                <a:gd name="T17" fmla="*/ T16 w 13"/>
                <a:gd name="T18" fmla="+- 0 183 176"/>
                <a:gd name="T19" fmla="*/ 183 h 10"/>
                <a:gd name="T20" fmla="+- 0 740 735"/>
                <a:gd name="T21" fmla="*/ T20 w 13"/>
                <a:gd name="T22" fmla="+- 0 183 176"/>
                <a:gd name="T23" fmla="*/ 183 h 10"/>
                <a:gd name="T24" fmla="+- 0 737 735"/>
                <a:gd name="T25" fmla="*/ T24 w 13"/>
                <a:gd name="T26" fmla="+- 0 183 176"/>
                <a:gd name="T27" fmla="*/ 183 h 10"/>
                <a:gd name="T28" fmla="+- 0 735 735"/>
                <a:gd name="T29" fmla="*/ T28 w 13"/>
                <a:gd name="T30" fmla="+- 0 182 176"/>
                <a:gd name="T31" fmla="*/ 182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0" y="6"/>
                  </a:moveTo>
                  <a:lnTo>
                    <a:pt x="2" y="9"/>
                  </a:lnTo>
                  <a:lnTo>
                    <a:pt x="6" y="9"/>
                  </a:lnTo>
                  <a:lnTo>
                    <a:pt x="8" y="8"/>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31" name="Freeform 3808">
              <a:extLst>
                <a:ext uri="{FF2B5EF4-FFF2-40B4-BE49-F238E27FC236}">
                  <a16:creationId xmlns:a16="http://schemas.microsoft.com/office/drawing/2014/main" id="{9527E55C-B494-4B55-9513-D96130ACC00F}"/>
                </a:ext>
              </a:extLst>
            </xdr:cNvPr>
            <xdr:cNvSpPr>
              <a:spLocks/>
            </xdr:cNvSpPr>
          </xdr:nvSpPr>
          <xdr:spPr bwMode="auto">
            <a:xfrm>
              <a:off x="735" y="176"/>
              <a:ext cx="13" cy="10"/>
            </a:xfrm>
            <a:custGeom>
              <a:avLst/>
              <a:gdLst>
                <a:gd name="T0" fmla="+- 0 747 735"/>
                <a:gd name="T1" fmla="*/ T0 w 13"/>
                <a:gd name="T2" fmla="+- 0 176 176"/>
                <a:gd name="T3" fmla="*/ 176 h 10"/>
                <a:gd name="T4" fmla="+- 0 746 735"/>
                <a:gd name="T5" fmla="*/ T4 w 13"/>
                <a:gd name="T6" fmla="+- 0 179 176"/>
                <a:gd name="T7" fmla="*/ 179 h 10"/>
                <a:gd name="T8" fmla="+- 0 745 735"/>
                <a:gd name="T9" fmla="*/ T8 w 13"/>
                <a:gd name="T10" fmla="+- 0 181 176"/>
                <a:gd name="T11" fmla="*/ 181 h 10"/>
                <a:gd name="T12" fmla="+- 0 742 735"/>
                <a:gd name="T13" fmla="*/ T12 w 13"/>
                <a:gd name="T14" fmla="+- 0 182 176"/>
                <a:gd name="T15" fmla="*/ 182 h 10"/>
                <a:gd name="T16" fmla="+- 0 740 735"/>
                <a:gd name="T17" fmla="*/ T16 w 13"/>
                <a:gd name="T18" fmla="+- 0 183 176"/>
                <a:gd name="T19" fmla="*/ 183 h 10"/>
                <a:gd name="T20" fmla="+- 0 745 735"/>
                <a:gd name="T21" fmla="*/ T20 w 13"/>
                <a:gd name="T22" fmla="+- 0 183 176"/>
                <a:gd name="T23" fmla="*/ 183 h 10"/>
                <a:gd name="T24" fmla="+- 0 746 735"/>
                <a:gd name="T25" fmla="*/ T24 w 13"/>
                <a:gd name="T26" fmla="+- 0 183 176"/>
                <a:gd name="T27" fmla="*/ 183 h 10"/>
                <a:gd name="T28" fmla="+- 0 747 735"/>
                <a:gd name="T29" fmla="*/ T28 w 13"/>
                <a:gd name="T30" fmla="+- 0 179 176"/>
                <a:gd name="T31" fmla="*/ 179 h 10"/>
                <a:gd name="T32" fmla="+- 0 747 735"/>
                <a:gd name="T33" fmla="*/ T32 w 13"/>
                <a:gd name="T34" fmla="+- 0 176 176"/>
                <a:gd name="T35" fmla="*/ 176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3" h="10">
                  <a:moveTo>
                    <a:pt x="12" y="0"/>
                  </a:moveTo>
                  <a:lnTo>
                    <a:pt x="11" y="3"/>
                  </a:lnTo>
                  <a:lnTo>
                    <a:pt x="10" y="5"/>
                  </a:lnTo>
                  <a:lnTo>
                    <a:pt x="7" y="6"/>
                  </a:lnTo>
                  <a:lnTo>
                    <a:pt x="5" y="7"/>
                  </a:lnTo>
                  <a:lnTo>
                    <a:pt x="10" y="7"/>
                  </a:lnTo>
                  <a:lnTo>
                    <a:pt x="11" y="7"/>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12" name="Group 11">
            <a:extLst>
              <a:ext uri="{FF2B5EF4-FFF2-40B4-BE49-F238E27FC236}">
                <a16:creationId xmlns:a16="http://schemas.microsoft.com/office/drawing/2014/main" id="{5719D0E8-123F-4D88-8346-CFFD437DC702}"/>
              </a:ext>
            </a:extLst>
          </xdr:cNvPr>
          <xdr:cNvGrpSpPr>
            <a:grpSpLocks/>
          </xdr:cNvGrpSpPr>
        </xdr:nvGrpSpPr>
        <xdr:grpSpPr bwMode="auto">
          <a:xfrm>
            <a:off x="738" y="172"/>
            <a:ext cx="6" cy="6"/>
            <a:chOff x="738" y="172"/>
            <a:chExt cx="6" cy="6"/>
          </a:xfrm>
        </xdr:grpSpPr>
        <xdr:sp macro="" textlink="">
          <xdr:nvSpPr>
            <xdr:cNvPr id="227" name="Freeform 3806">
              <a:extLst>
                <a:ext uri="{FF2B5EF4-FFF2-40B4-BE49-F238E27FC236}">
                  <a16:creationId xmlns:a16="http://schemas.microsoft.com/office/drawing/2014/main" id="{51ADF0FD-95C2-44AB-B6BB-C5DC0D0C52D9}"/>
                </a:ext>
              </a:extLst>
            </xdr:cNvPr>
            <xdr:cNvSpPr>
              <a:spLocks/>
            </xdr:cNvSpPr>
          </xdr:nvSpPr>
          <xdr:spPr bwMode="auto">
            <a:xfrm>
              <a:off x="738" y="172"/>
              <a:ext cx="6" cy="6"/>
            </a:xfrm>
            <a:custGeom>
              <a:avLst/>
              <a:gdLst>
                <a:gd name="T0" fmla="+- 0 742 738"/>
                <a:gd name="T1" fmla="*/ T0 w 6"/>
                <a:gd name="T2" fmla="+- 0 172 172"/>
                <a:gd name="T3" fmla="*/ 172 h 6"/>
                <a:gd name="T4" fmla="+- 0 739 738"/>
                <a:gd name="T5" fmla="*/ T4 w 6"/>
                <a:gd name="T6" fmla="+- 0 172 172"/>
                <a:gd name="T7" fmla="*/ 172 h 6"/>
                <a:gd name="T8" fmla="+- 0 738 738"/>
                <a:gd name="T9" fmla="*/ T8 w 6"/>
                <a:gd name="T10" fmla="+- 0 173 172"/>
                <a:gd name="T11" fmla="*/ 173 h 6"/>
                <a:gd name="T12" fmla="+- 0 738 738"/>
                <a:gd name="T13" fmla="*/ T12 w 6"/>
                <a:gd name="T14" fmla="+- 0 176 172"/>
                <a:gd name="T15" fmla="*/ 176 h 6"/>
                <a:gd name="T16" fmla="+- 0 739 738"/>
                <a:gd name="T17" fmla="*/ T16 w 6"/>
                <a:gd name="T18" fmla="+- 0 177 172"/>
                <a:gd name="T19" fmla="*/ 177 h 6"/>
                <a:gd name="T20" fmla="+- 0 742 738"/>
                <a:gd name="T21" fmla="*/ T20 w 6"/>
                <a:gd name="T22" fmla="+- 0 177 172"/>
                <a:gd name="T23" fmla="*/ 177 h 6"/>
                <a:gd name="T24" fmla="+- 0 743 738"/>
                <a:gd name="T25" fmla="*/ T24 w 6"/>
                <a:gd name="T26" fmla="+- 0 176 172"/>
                <a:gd name="T27" fmla="*/ 176 h 6"/>
                <a:gd name="T28" fmla="+- 0 743 738"/>
                <a:gd name="T29" fmla="*/ T28 w 6"/>
                <a:gd name="T30" fmla="+- 0 173 172"/>
                <a:gd name="T31" fmla="*/ 173 h 6"/>
                <a:gd name="T32" fmla="+- 0 742 738"/>
                <a:gd name="T33" fmla="*/ T32 w 6"/>
                <a:gd name="T34" fmla="+- 0 172 172"/>
                <a:gd name="T35" fmla="*/ 172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28" name="Picture 227">
              <a:extLst>
                <a:ext uri="{FF2B5EF4-FFF2-40B4-BE49-F238E27FC236}">
                  <a16:creationId xmlns:a16="http://schemas.microsoft.com/office/drawing/2014/main" id="{C9FF9BD7-76E2-4DCA-A27E-311961F4F77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5" y="150"/>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9" name="Picture 228">
              <a:extLst>
                <a:ext uri="{FF2B5EF4-FFF2-40B4-BE49-F238E27FC236}">
                  <a16:creationId xmlns:a16="http://schemas.microsoft.com/office/drawing/2014/main" id="{244FBC11-F64C-4B9A-A89F-32550FBFD19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5" y="150"/>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3" name="Group 12">
            <a:extLst>
              <a:ext uri="{FF2B5EF4-FFF2-40B4-BE49-F238E27FC236}">
                <a16:creationId xmlns:a16="http://schemas.microsoft.com/office/drawing/2014/main" id="{4974D40A-DB8B-441F-91D9-D6F92F5D4D21}"/>
              </a:ext>
            </a:extLst>
          </xdr:cNvPr>
          <xdr:cNvGrpSpPr>
            <a:grpSpLocks/>
          </xdr:cNvGrpSpPr>
        </xdr:nvGrpSpPr>
        <xdr:grpSpPr bwMode="auto">
          <a:xfrm>
            <a:off x="740" y="157"/>
            <a:ext cx="13" cy="10"/>
            <a:chOff x="740" y="157"/>
            <a:chExt cx="13" cy="10"/>
          </a:xfrm>
        </xdr:grpSpPr>
        <xdr:sp macro="" textlink="">
          <xdr:nvSpPr>
            <xdr:cNvPr id="225" name="Freeform 3802">
              <a:extLst>
                <a:ext uri="{FF2B5EF4-FFF2-40B4-BE49-F238E27FC236}">
                  <a16:creationId xmlns:a16="http://schemas.microsoft.com/office/drawing/2014/main" id="{5FD67DA0-016C-4198-B83A-65E12695447D}"/>
                </a:ext>
              </a:extLst>
            </xdr:cNvPr>
            <xdr:cNvSpPr>
              <a:spLocks/>
            </xdr:cNvSpPr>
          </xdr:nvSpPr>
          <xdr:spPr bwMode="auto">
            <a:xfrm>
              <a:off x="740" y="157"/>
              <a:ext cx="13" cy="10"/>
            </a:xfrm>
            <a:custGeom>
              <a:avLst/>
              <a:gdLst>
                <a:gd name="T0" fmla="+- 0 740 740"/>
                <a:gd name="T1" fmla="*/ T0 w 13"/>
                <a:gd name="T2" fmla="+- 0 163 157"/>
                <a:gd name="T3" fmla="*/ 163 h 10"/>
                <a:gd name="T4" fmla="+- 0 740 740"/>
                <a:gd name="T5" fmla="*/ T4 w 13"/>
                <a:gd name="T6" fmla="+- 0 164 157"/>
                <a:gd name="T7" fmla="*/ 164 h 10"/>
                <a:gd name="T8" fmla="+- 0 742 740"/>
                <a:gd name="T9" fmla="*/ T8 w 13"/>
                <a:gd name="T10" fmla="+- 0 166 157"/>
                <a:gd name="T11" fmla="*/ 166 h 10"/>
                <a:gd name="T12" fmla="+- 0 746 740"/>
                <a:gd name="T13" fmla="*/ T12 w 13"/>
                <a:gd name="T14" fmla="+- 0 166 157"/>
                <a:gd name="T15" fmla="*/ 166 h 10"/>
                <a:gd name="T16" fmla="+- 0 750 740"/>
                <a:gd name="T17" fmla="*/ T16 w 13"/>
                <a:gd name="T18" fmla="+- 0 164 157"/>
                <a:gd name="T19" fmla="*/ 164 h 10"/>
                <a:gd name="T20" fmla="+- 0 745 740"/>
                <a:gd name="T21" fmla="*/ T20 w 13"/>
                <a:gd name="T22" fmla="+- 0 164 157"/>
                <a:gd name="T23" fmla="*/ 164 h 10"/>
                <a:gd name="T24" fmla="+- 0 742 740"/>
                <a:gd name="T25" fmla="*/ T24 w 13"/>
                <a:gd name="T26" fmla="+- 0 164 157"/>
                <a:gd name="T27" fmla="*/ 164 h 10"/>
                <a:gd name="T28" fmla="+- 0 740 740"/>
                <a:gd name="T29" fmla="*/ T28 w 13"/>
                <a:gd name="T30" fmla="+- 0 163 157"/>
                <a:gd name="T31" fmla="*/ 163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0" y="6"/>
                  </a:moveTo>
                  <a:lnTo>
                    <a:pt x="0" y="7"/>
                  </a:lnTo>
                  <a:lnTo>
                    <a:pt x="2" y="9"/>
                  </a:lnTo>
                  <a:lnTo>
                    <a:pt x="6" y="9"/>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26" name="Freeform 3801">
              <a:extLst>
                <a:ext uri="{FF2B5EF4-FFF2-40B4-BE49-F238E27FC236}">
                  <a16:creationId xmlns:a16="http://schemas.microsoft.com/office/drawing/2014/main" id="{5BFE4F52-D024-4EAF-AC80-F1419A2059CD}"/>
                </a:ext>
              </a:extLst>
            </xdr:cNvPr>
            <xdr:cNvSpPr>
              <a:spLocks/>
            </xdr:cNvSpPr>
          </xdr:nvSpPr>
          <xdr:spPr bwMode="auto">
            <a:xfrm>
              <a:off x="740" y="157"/>
              <a:ext cx="13" cy="10"/>
            </a:xfrm>
            <a:custGeom>
              <a:avLst/>
              <a:gdLst>
                <a:gd name="T0" fmla="+- 0 752 740"/>
                <a:gd name="T1" fmla="*/ T0 w 13"/>
                <a:gd name="T2" fmla="+- 0 157 157"/>
                <a:gd name="T3" fmla="*/ 157 h 10"/>
                <a:gd name="T4" fmla="+- 0 751 740"/>
                <a:gd name="T5" fmla="*/ T4 w 13"/>
                <a:gd name="T6" fmla="+- 0 160 157"/>
                <a:gd name="T7" fmla="*/ 160 h 10"/>
                <a:gd name="T8" fmla="+- 0 750 740"/>
                <a:gd name="T9" fmla="*/ T8 w 13"/>
                <a:gd name="T10" fmla="+- 0 162 157"/>
                <a:gd name="T11" fmla="*/ 162 h 10"/>
                <a:gd name="T12" fmla="+- 0 745 740"/>
                <a:gd name="T13" fmla="*/ T12 w 13"/>
                <a:gd name="T14" fmla="+- 0 164 157"/>
                <a:gd name="T15" fmla="*/ 164 h 10"/>
                <a:gd name="T16" fmla="+- 0 750 740"/>
                <a:gd name="T17" fmla="*/ T16 w 13"/>
                <a:gd name="T18" fmla="+- 0 164 157"/>
                <a:gd name="T19" fmla="*/ 164 h 10"/>
                <a:gd name="T20" fmla="+- 0 751 740"/>
                <a:gd name="T21" fmla="*/ T20 w 13"/>
                <a:gd name="T22" fmla="+- 0 164 157"/>
                <a:gd name="T23" fmla="*/ 164 h 10"/>
                <a:gd name="T24" fmla="+- 0 752 740"/>
                <a:gd name="T25" fmla="*/ T24 w 13"/>
                <a:gd name="T26" fmla="+- 0 160 157"/>
                <a:gd name="T27" fmla="*/ 160 h 10"/>
                <a:gd name="T28" fmla="+- 0 752 740"/>
                <a:gd name="T29" fmla="*/ T28 w 13"/>
                <a:gd name="T30" fmla="+- 0 157 157"/>
                <a:gd name="T31" fmla="*/ 157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1" y="3"/>
                  </a:lnTo>
                  <a:lnTo>
                    <a:pt x="10" y="5"/>
                  </a:lnTo>
                  <a:lnTo>
                    <a:pt x="5" y="7"/>
                  </a:lnTo>
                  <a:lnTo>
                    <a:pt x="10" y="7"/>
                  </a:lnTo>
                  <a:lnTo>
                    <a:pt x="11" y="7"/>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14" name="Group 13">
            <a:extLst>
              <a:ext uri="{FF2B5EF4-FFF2-40B4-BE49-F238E27FC236}">
                <a16:creationId xmlns:a16="http://schemas.microsoft.com/office/drawing/2014/main" id="{B20D42E2-75D7-47FF-A866-05B3AA071EB1}"/>
              </a:ext>
            </a:extLst>
          </xdr:cNvPr>
          <xdr:cNvGrpSpPr>
            <a:grpSpLocks/>
          </xdr:cNvGrpSpPr>
        </xdr:nvGrpSpPr>
        <xdr:grpSpPr bwMode="auto">
          <a:xfrm>
            <a:off x="743" y="153"/>
            <a:ext cx="6" cy="6"/>
            <a:chOff x="743" y="153"/>
            <a:chExt cx="6" cy="6"/>
          </a:xfrm>
        </xdr:grpSpPr>
        <xdr:sp macro="" textlink="">
          <xdr:nvSpPr>
            <xdr:cNvPr id="222" name="Freeform 3799">
              <a:extLst>
                <a:ext uri="{FF2B5EF4-FFF2-40B4-BE49-F238E27FC236}">
                  <a16:creationId xmlns:a16="http://schemas.microsoft.com/office/drawing/2014/main" id="{D63FE966-DE3C-4490-AAB0-8B3F17691506}"/>
                </a:ext>
              </a:extLst>
            </xdr:cNvPr>
            <xdr:cNvSpPr>
              <a:spLocks/>
            </xdr:cNvSpPr>
          </xdr:nvSpPr>
          <xdr:spPr bwMode="auto">
            <a:xfrm>
              <a:off x="743" y="153"/>
              <a:ext cx="6" cy="6"/>
            </a:xfrm>
            <a:custGeom>
              <a:avLst/>
              <a:gdLst>
                <a:gd name="T0" fmla="+- 0 747 743"/>
                <a:gd name="T1" fmla="*/ T0 w 6"/>
                <a:gd name="T2" fmla="+- 0 153 153"/>
                <a:gd name="T3" fmla="*/ 153 h 6"/>
                <a:gd name="T4" fmla="+- 0 744 743"/>
                <a:gd name="T5" fmla="*/ T4 w 6"/>
                <a:gd name="T6" fmla="+- 0 153 153"/>
                <a:gd name="T7" fmla="*/ 153 h 6"/>
                <a:gd name="T8" fmla="+- 0 743 743"/>
                <a:gd name="T9" fmla="*/ T8 w 6"/>
                <a:gd name="T10" fmla="+- 0 154 153"/>
                <a:gd name="T11" fmla="*/ 154 h 6"/>
                <a:gd name="T12" fmla="+- 0 743 743"/>
                <a:gd name="T13" fmla="*/ T12 w 6"/>
                <a:gd name="T14" fmla="+- 0 157 153"/>
                <a:gd name="T15" fmla="*/ 157 h 6"/>
                <a:gd name="T16" fmla="+- 0 744 743"/>
                <a:gd name="T17" fmla="*/ T16 w 6"/>
                <a:gd name="T18" fmla="+- 0 158 153"/>
                <a:gd name="T19" fmla="*/ 158 h 6"/>
                <a:gd name="T20" fmla="+- 0 747 743"/>
                <a:gd name="T21" fmla="*/ T20 w 6"/>
                <a:gd name="T22" fmla="+- 0 158 153"/>
                <a:gd name="T23" fmla="*/ 158 h 6"/>
                <a:gd name="T24" fmla="+- 0 748 743"/>
                <a:gd name="T25" fmla="*/ T24 w 6"/>
                <a:gd name="T26" fmla="+- 0 157 153"/>
                <a:gd name="T27" fmla="*/ 157 h 6"/>
                <a:gd name="T28" fmla="+- 0 748 743"/>
                <a:gd name="T29" fmla="*/ T28 w 6"/>
                <a:gd name="T30" fmla="+- 0 154 153"/>
                <a:gd name="T31" fmla="*/ 154 h 6"/>
                <a:gd name="T32" fmla="+- 0 747 743"/>
                <a:gd name="T33" fmla="*/ T32 w 6"/>
                <a:gd name="T34" fmla="+- 0 153 153"/>
                <a:gd name="T35" fmla="*/ 15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23" name="Picture 222">
              <a:extLst>
                <a:ext uri="{FF2B5EF4-FFF2-40B4-BE49-F238E27FC236}">
                  <a16:creationId xmlns:a16="http://schemas.microsoft.com/office/drawing/2014/main" id="{EE0DF3A9-BB8A-4E8E-B37A-8F6AEE4E9D0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6" y="131"/>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4" name="Picture 223">
              <a:extLst>
                <a:ext uri="{FF2B5EF4-FFF2-40B4-BE49-F238E27FC236}">
                  <a16:creationId xmlns:a16="http://schemas.microsoft.com/office/drawing/2014/main" id="{FDF5D249-827A-4B69-827B-1D9EF9FEB56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6" y="131"/>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5" name="Group 14">
            <a:extLst>
              <a:ext uri="{FF2B5EF4-FFF2-40B4-BE49-F238E27FC236}">
                <a16:creationId xmlns:a16="http://schemas.microsoft.com/office/drawing/2014/main" id="{298CAC20-D02E-4352-865B-E61CEC45F627}"/>
              </a:ext>
            </a:extLst>
          </xdr:cNvPr>
          <xdr:cNvGrpSpPr>
            <a:grpSpLocks/>
          </xdr:cNvGrpSpPr>
        </xdr:nvGrpSpPr>
        <xdr:grpSpPr bwMode="auto">
          <a:xfrm>
            <a:off x="740" y="138"/>
            <a:ext cx="13" cy="10"/>
            <a:chOff x="740" y="138"/>
            <a:chExt cx="13" cy="10"/>
          </a:xfrm>
        </xdr:grpSpPr>
        <xdr:sp macro="" textlink="">
          <xdr:nvSpPr>
            <xdr:cNvPr id="220" name="Freeform 3795">
              <a:extLst>
                <a:ext uri="{FF2B5EF4-FFF2-40B4-BE49-F238E27FC236}">
                  <a16:creationId xmlns:a16="http://schemas.microsoft.com/office/drawing/2014/main" id="{16937DA5-5705-468F-AB9C-F50EC2CBE31A}"/>
                </a:ext>
              </a:extLst>
            </xdr:cNvPr>
            <xdr:cNvSpPr>
              <a:spLocks/>
            </xdr:cNvSpPr>
          </xdr:nvSpPr>
          <xdr:spPr bwMode="auto">
            <a:xfrm>
              <a:off x="740" y="138"/>
              <a:ext cx="13" cy="10"/>
            </a:xfrm>
            <a:custGeom>
              <a:avLst/>
              <a:gdLst>
                <a:gd name="T0" fmla="+- 0 740 740"/>
                <a:gd name="T1" fmla="*/ T0 w 13"/>
                <a:gd name="T2" fmla="+- 0 144 138"/>
                <a:gd name="T3" fmla="*/ 144 h 10"/>
                <a:gd name="T4" fmla="+- 0 740 740"/>
                <a:gd name="T5" fmla="*/ T4 w 13"/>
                <a:gd name="T6" fmla="+- 0 144 138"/>
                <a:gd name="T7" fmla="*/ 144 h 10"/>
                <a:gd name="T8" fmla="+- 0 742 740"/>
                <a:gd name="T9" fmla="*/ T8 w 13"/>
                <a:gd name="T10" fmla="+- 0 146 138"/>
                <a:gd name="T11" fmla="*/ 146 h 10"/>
                <a:gd name="T12" fmla="+- 0 746 740"/>
                <a:gd name="T13" fmla="*/ T12 w 13"/>
                <a:gd name="T14" fmla="+- 0 147 138"/>
                <a:gd name="T15" fmla="*/ 147 h 10"/>
                <a:gd name="T16" fmla="+- 0 749 740"/>
                <a:gd name="T17" fmla="*/ T16 w 13"/>
                <a:gd name="T18" fmla="+- 0 146 138"/>
                <a:gd name="T19" fmla="*/ 146 h 10"/>
                <a:gd name="T20" fmla="+- 0 750 740"/>
                <a:gd name="T21" fmla="*/ T20 w 13"/>
                <a:gd name="T22" fmla="+- 0 145 138"/>
                <a:gd name="T23" fmla="*/ 145 h 10"/>
                <a:gd name="T24" fmla="+- 0 745 740"/>
                <a:gd name="T25" fmla="*/ T24 w 13"/>
                <a:gd name="T26" fmla="+- 0 145 138"/>
                <a:gd name="T27" fmla="*/ 145 h 10"/>
                <a:gd name="T28" fmla="+- 0 742 740"/>
                <a:gd name="T29" fmla="*/ T28 w 13"/>
                <a:gd name="T30" fmla="+- 0 145 138"/>
                <a:gd name="T31" fmla="*/ 145 h 10"/>
                <a:gd name="T32" fmla="+- 0 740 740"/>
                <a:gd name="T33" fmla="*/ T32 w 13"/>
                <a:gd name="T34" fmla="+- 0 144 138"/>
                <a:gd name="T35" fmla="*/ 144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3" h="10">
                  <a:moveTo>
                    <a:pt x="0" y="6"/>
                  </a:moveTo>
                  <a:lnTo>
                    <a:pt x="0" y="6"/>
                  </a:lnTo>
                  <a:lnTo>
                    <a:pt x="2" y="8"/>
                  </a:lnTo>
                  <a:lnTo>
                    <a:pt x="6" y="9"/>
                  </a:lnTo>
                  <a:lnTo>
                    <a:pt x="9" y="8"/>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21" name="Freeform 3794">
              <a:extLst>
                <a:ext uri="{FF2B5EF4-FFF2-40B4-BE49-F238E27FC236}">
                  <a16:creationId xmlns:a16="http://schemas.microsoft.com/office/drawing/2014/main" id="{EE973CE8-C024-401C-B57D-EE192FFE4CE5}"/>
                </a:ext>
              </a:extLst>
            </xdr:cNvPr>
            <xdr:cNvSpPr>
              <a:spLocks/>
            </xdr:cNvSpPr>
          </xdr:nvSpPr>
          <xdr:spPr bwMode="auto">
            <a:xfrm>
              <a:off x="740" y="138"/>
              <a:ext cx="13" cy="10"/>
            </a:xfrm>
            <a:custGeom>
              <a:avLst/>
              <a:gdLst>
                <a:gd name="T0" fmla="+- 0 752 740"/>
                <a:gd name="T1" fmla="*/ T0 w 13"/>
                <a:gd name="T2" fmla="+- 0 138 138"/>
                <a:gd name="T3" fmla="*/ 138 h 10"/>
                <a:gd name="T4" fmla="+- 0 751 740"/>
                <a:gd name="T5" fmla="*/ T4 w 13"/>
                <a:gd name="T6" fmla="+- 0 140 138"/>
                <a:gd name="T7" fmla="*/ 140 h 10"/>
                <a:gd name="T8" fmla="+- 0 750 740"/>
                <a:gd name="T9" fmla="*/ T8 w 13"/>
                <a:gd name="T10" fmla="+- 0 143 138"/>
                <a:gd name="T11" fmla="*/ 143 h 10"/>
                <a:gd name="T12" fmla="+- 0 747 740"/>
                <a:gd name="T13" fmla="*/ T12 w 13"/>
                <a:gd name="T14" fmla="+- 0 144 138"/>
                <a:gd name="T15" fmla="*/ 144 h 10"/>
                <a:gd name="T16" fmla="+- 0 745 740"/>
                <a:gd name="T17" fmla="*/ T16 w 13"/>
                <a:gd name="T18" fmla="+- 0 145 138"/>
                <a:gd name="T19" fmla="*/ 145 h 10"/>
                <a:gd name="T20" fmla="+- 0 750 740"/>
                <a:gd name="T21" fmla="*/ T20 w 13"/>
                <a:gd name="T22" fmla="+- 0 145 138"/>
                <a:gd name="T23" fmla="*/ 145 h 10"/>
                <a:gd name="T24" fmla="+- 0 751 740"/>
                <a:gd name="T25" fmla="*/ T24 w 13"/>
                <a:gd name="T26" fmla="+- 0 144 138"/>
                <a:gd name="T27" fmla="*/ 144 h 10"/>
                <a:gd name="T28" fmla="+- 0 752 740"/>
                <a:gd name="T29" fmla="*/ T28 w 13"/>
                <a:gd name="T30" fmla="+- 0 141 138"/>
                <a:gd name="T31" fmla="*/ 141 h 10"/>
                <a:gd name="T32" fmla="+- 0 752 740"/>
                <a:gd name="T33" fmla="*/ T32 w 13"/>
                <a:gd name="T34" fmla="+- 0 138 138"/>
                <a:gd name="T35" fmla="*/ 138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3" h="10">
                  <a:moveTo>
                    <a:pt x="12" y="0"/>
                  </a:moveTo>
                  <a:lnTo>
                    <a:pt x="11" y="2"/>
                  </a:lnTo>
                  <a:lnTo>
                    <a:pt x="10" y="5"/>
                  </a:lnTo>
                  <a:lnTo>
                    <a:pt x="7" y="6"/>
                  </a:lnTo>
                  <a:lnTo>
                    <a:pt x="5" y="7"/>
                  </a:lnTo>
                  <a:lnTo>
                    <a:pt x="10" y="7"/>
                  </a:lnTo>
                  <a:lnTo>
                    <a:pt x="11" y="6"/>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16" name="Group 15">
            <a:extLst>
              <a:ext uri="{FF2B5EF4-FFF2-40B4-BE49-F238E27FC236}">
                <a16:creationId xmlns:a16="http://schemas.microsoft.com/office/drawing/2014/main" id="{9E5D6F2B-C6FD-406C-A932-C99878AAC3F9}"/>
              </a:ext>
            </a:extLst>
          </xdr:cNvPr>
          <xdr:cNvGrpSpPr>
            <a:grpSpLocks/>
          </xdr:cNvGrpSpPr>
        </xdr:nvGrpSpPr>
        <xdr:grpSpPr bwMode="auto">
          <a:xfrm>
            <a:off x="743" y="133"/>
            <a:ext cx="6" cy="6"/>
            <a:chOff x="743" y="133"/>
            <a:chExt cx="6" cy="6"/>
          </a:xfrm>
        </xdr:grpSpPr>
        <xdr:sp macro="" textlink="">
          <xdr:nvSpPr>
            <xdr:cNvPr id="217" name="Freeform 3792">
              <a:extLst>
                <a:ext uri="{FF2B5EF4-FFF2-40B4-BE49-F238E27FC236}">
                  <a16:creationId xmlns:a16="http://schemas.microsoft.com/office/drawing/2014/main" id="{D873E00B-EC46-45C3-8CC1-9962B82FB108}"/>
                </a:ext>
              </a:extLst>
            </xdr:cNvPr>
            <xdr:cNvSpPr>
              <a:spLocks/>
            </xdr:cNvSpPr>
          </xdr:nvSpPr>
          <xdr:spPr bwMode="auto">
            <a:xfrm>
              <a:off x="743" y="133"/>
              <a:ext cx="6" cy="6"/>
            </a:xfrm>
            <a:custGeom>
              <a:avLst/>
              <a:gdLst>
                <a:gd name="T0" fmla="+- 0 747 743"/>
                <a:gd name="T1" fmla="*/ T0 w 6"/>
                <a:gd name="T2" fmla="+- 0 133 133"/>
                <a:gd name="T3" fmla="*/ 133 h 6"/>
                <a:gd name="T4" fmla="+- 0 744 743"/>
                <a:gd name="T5" fmla="*/ T4 w 6"/>
                <a:gd name="T6" fmla="+- 0 133 133"/>
                <a:gd name="T7" fmla="*/ 133 h 6"/>
                <a:gd name="T8" fmla="+- 0 743 743"/>
                <a:gd name="T9" fmla="*/ T8 w 6"/>
                <a:gd name="T10" fmla="+- 0 135 133"/>
                <a:gd name="T11" fmla="*/ 135 h 6"/>
                <a:gd name="T12" fmla="+- 0 743 743"/>
                <a:gd name="T13" fmla="*/ T12 w 6"/>
                <a:gd name="T14" fmla="+- 0 138 133"/>
                <a:gd name="T15" fmla="*/ 138 h 6"/>
                <a:gd name="T16" fmla="+- 0 744 743"/>
                <a:gd name="T17" fmla="*/ T16 w 6"/>
                <a:gd name="T18" fmla="+- 0 139 133"/>
                <a:gd name="T19" fmla="*/ 139 h 6"/>
                <a:gd name="T20" fmla="+- 0 747 743"/>
                <a:gd name="T21" fmla="*/ T20 w 6"/>
                <a:gd name="T22" fmla="+- 0 139 133"/>
                <a:gd name="T23" fmla="*/ 139 h 6"/>
                <a:gd name="T24" fmla="+- 0 748 743"/>
                <a:gd name="T25" fmla="*/ T24 w 6"/>
                <a:gd name="T26" fmla="+- 0 138 133"/>
                <a:gd name="T27" fmla="*/ 138 h 6"/>
                <a:gd name="T28" fmla="+- 0 748 743"/>
                <a:gd name="T29" fmla="*/ T28 w 6"/>
                <a:gd name="T30" fmla="+- 0 135 133"/>
                <a:gd name="T31" fmla="*/ 135 h 6"/>
                <a:gd name="T32" fmla="+- 0 747 743"/>
                <a:gd name="T33" fmla="*/ T32 w 6"/>
                <a:gd name="T34" fmla="+- 0 133 133"/>
                <a:gd name="T35" fmla="*/ 13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18" name="Picture 217">
              <a:extLst>
                <a:ext uri="{FF2B5EF4-FFF2-40B4-BE49-F238E27FC236}">
                  <a16:creationId xmlns:a16="http://schemas.microsoft.com/office/drawing/2014/main" id="{850E1B12-908A-478A-BD35-BCC1B3DD3CE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0" y="112"/>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9" name="Picture 218">
              <a:extLst>
                <a:ext uri="{FF2B5EF4-FFF2-40B4-BE49-F238E27FC236}">
                  <a16:creationId xmlns:a16="http://schemas.microsoft.com/office/drawing/2014/main" id="{92F514F1-05E5-4868-AD4E-E0787F18E5D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30" y="112"/>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F84AA05C-F2CD-4E93-B588-3AD640B12F4E}"/>
              </a:ext>
            </a:extLst>
          </xdr:cNvPr>
          <xdr:cNvGrpSpPr>
            <a:grpSpLocks/>
          </xdr:cNvGrpSpPr>
        </xdr:nvGrpSpPr>
        <xdr:grpSpPr bwMode="auto">
          <a:xfrm>
            <a:off x="734" y="119"/>
            <a:ext cx="13" cy="10"/>
            <a:chOff x="734" y="119"/>
            <a:chExt cx="13" cy="10"/>
          </a:xfrm>
        </xdr:grpSpPr>
        <xdr:sp macro="" textlink="">
          <xdr:nvSpPr>
            <xdr:cNvPr id="215" name="Freeform 3788">
              <a:extLst>
                <a:ext uri="{FF2B5EF4-FFF2-40B4-BE49-F238E27FC236}">
                  <a16:creationId xmlns:a16="http://schemas.microsoft.com/office/drawing/2014/main" id="{97F892BA-E34D-4D70-85FE-4FED0021B507}"/>
                </a:ext>
              </a:extLst>
            </xdr:cNvPr>
            <xdr:cNvSpPr>
              <a:spLocks/>
            </xdr:cNvSpPr>
          </xdr:nvSpPr>
          <xdr:spPr bwMode="auto">
            <a:xfrm>
              <a:off x="734" y="119"/>
              <a:ext cx="13" cy="10"/>
            </a:xfrm>
            <a:custGeom>
              <a:avLst/>
              <a:gdLst>
                <a:gd name="T0" fmla="+- 0 734 734"/>
                <a:gd name="T1" fmla="*/ T0 w 13"/>
                <a:gd name="T2" fmla="+- 0 125 119"/>
                <a:gd name="T3" fmla="*/ 125 h 10"/>
                <a:gd name="T4" fmla="+- 0 737 734"/>
                <a:gd name="T5" fmla="*/ T4 w 13"/>
                <a:gd name="T6" fmla="+- 0 128 119"/>
                <a:gd name="T7" fmla="*/ 128 h 10"/>
                <a:gd name="T8" fmla="+- 0 740 734"/>
                <a:gd name="T9" fmla="*/ T8 w 13"/>
                <a:gd name="T10" fmla="+- 0 128 119"/>
                <a:gd name="T11" fmla="*/ 128 h 10"/>
                <a:gd name="T12" fmla="+- 0 744 734"/>
                <a:gd name="T13" fmla="*/ T12 w 13"/>
                <a:gd name="T14" fmla="+- 0 126 119"/>
                <a:gd name="T15" fmla="*/ 126 h 10"/>
                <a:gd name="T16" fmla="+- 0 739 734"/>
                <a:gd name="T17" fmla="*/ T16 w 13"/>
                <a:gd name="T18" fmla="+- 0 126 119"/>
                <a:gd name="T19" fmla="*/ 126 h 10"/>
                <a:gd name="T20" fmla="+- 0 737 734"/>
                <a:gd name="T21" fmla="*/ T20 w 13"/>
                <a:gd name="T22" fmla="+- 0 126 119"/>
                <a:gd name="T23" fmla="*/ 126 h 10"/>
                <a:gd name="T24" fmla="+- 0 734 734"/>
                <a:gd name="T25" fmla="*/ T24 w 13"/>
                <a:gd name="T26" fmla="+- 0 125 119"/>
                <a:gd name="T27" fmla="*/ 125 h 10"/>
              </a:gdLst>
              <a:ahLst/>
              <a:cxnLst>
                <a:cxn ang="0">
                  <a:pos x="T1" y="T3"/>
                </a:cxn>
                <a:cxn ang="0">
                  <a:pos x="T5" y="T7"/>
                </a:cxn>
                <a:cxn ang="0">
                  <a:pos x="T9" y="T11"/>
                </a:cxn>
                <a:cxn ang="0">
                  <a:pos x="T13" y="T15"/>
                </a:cxn>
                <a:cxn ang="0">
                  <a:pos x="T17" y="T19"/>
                </a:cxn>
                <a:cxn ang="0">
                  <a:pos x="T21" y="T23"/>
                </a:cxn>
                <a:cxn ang="0">
                  <a:pos x="T25" y="T27"/>
                </a:cxn>
              </a:cxnLst>
              <a:rect l="0" t="0" r="r" b="b"/>
              <a:pathLst>
                <a:path w="13" h="10">
                  <a:moveTo>
                    <a:pt x="0" y="6"/>
                  </a:moveTo>
                  <a:lnTo>
                    <a:pt x="3" y="9"/>
                  </a:lnTo>
                  <a:lnTo>
                    <a:pt x="6" y="9"/>
                  </a:lnTo>
                  <a:lnTo>
                    <a:pt x="10" y="7"/>
                  </a:lnTo>
                  <a:lnTo>
                    <a:pt x="5" y="7"/>
                  </a:lnTo>
                  <a:lnTo>
                    <a:pt x="3"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16" name="Freeform 3787">
              <a:extLst>
                <a:ext uri="{FF2B5EF4-FFF2-40B4-BE49-F238E27FC236}">
                  <a16:creationId xmlns:a16="http://schemas.microsoft.com/office/drawing/2014/main" id="{171FB124-8B8D-4D6A-80EB-77533B450E4D}"/>
                </a:ext>
              </a:extLst>
            </xdr:cNvPr>
            <xdr:cNvSpPr>
              <a:spLocks/>
            </xdr:cNvSpPr>
          </xdr:nvSpPr>
          <xdr:spPr bwMode="auto">
            <a:xfrm>
              <a:off x="734" y="119"/>
              <a:ext cx="13" cy="10"/>
            </a:xfrm>
            <a:custGeom>
              <a:avLst/>
              <a:gdLst>
                <a:gd name="T0" fmla="+- 0 746 734"/>
                <a:gd name="T1" fmla="*/ T0 w 13"/>
                <a:gd name="T2" fmla="+- 0 119 119"/>
                <a:gd name="T3" fmla="*/ 119 h 10"/>
                <a:gd name="T4" fmla="+- 0 746 734"/>
                <a:gd name="T5" fmla="*/ T4 w 13"/>
                <a:gd name="T6" fmla="+- 0 122 119"/>
                <a:gd name="T7" fmla="*/ 122 h 10"/>
                <a:gd name="T8" fmla="+- 0 744 734"/>
                <a:gd name="T9" fmla="*/ T8 w 13"/>
                <a:gd name="T10" fmla="+- 0 124 119"/>
                <a:gd name="T11" fmla="*/ 124 h 10"/>
                <a:gd name="T12" fmla="+- 0 739 734"/>
                <a:gd name="T13" fmla="*/ T12 w 13"/>
                <a:gd name="T14" fmla="+- 0 126 119"/>
                <a:gd name="T15" fmla="*/ 126 h 10"/>
                <a:gd name="T16" fmla="+- 0 744 734"/>
                <a:gd name="T17" fmla="*/ T16 w 13"/>
                <a:gd name="T18" fmla="+- 0 126 119"/>
                <a:gd name="T19" fmla="*/ 126 h 10"/>
                <a:gd name="T20" fmla="+- 0 746 734"/>
                <a:gd name="T21" fmla="*/ T20 w 13"/>
                <a:gd name="T22" fmla="+- 0 126 119"/>
                <a:gd name="T23" fmla="*/ 126 h 10"/>
                <a:gd name="T24" fmla="+- 0 747 734"/>
                <a:gd name="T25" fmla="*/ T24 w 13"/>
                <a:gd name="T26" fmla="+- 0 122 119"/>
                <a:gd name="T27" fmla="*/ 122 h 10"/>
                <a:gd name="T28" fmla="+- 0 746 734"/>
                <a:gd name="T29" fmla="*/ T28 w 13"/>
                <a:gd name="T30" fmla="+- 0 119 119"/>
                <a:gd name="T31" fmla="*/ 119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2" y="3"/>
                  </a:lnTo>
                  <a:lnTo>
                    <a:pt x="10" y="5"/>
                  </a:lnTo>
                  <a:lnTo>
                    <a:pt x="5" y="7"/>
                  </a:lnTo>
                  <a:lnTo>
                    <a:pt x="10" y="7"/>
                  </a:lnTo>
                  <a:lnTo>
                    <a:pt x="12" y="7"/>
                  </a:lnTo>
                  <a:lnTo>
                    <a:pt x="13"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18" name="Group 17">
            <a:extLst>
              <a:ext uri="{FF2B5EF4-FFF2-40B4-BE49-F238E27FC236}">
                <a16:creationId xmlns:a16="http://schemas.microsoft.com/office/drawing/2014/main" id="{C5D1012A-56D3-4036-AC0C-7CA7139A9E07}"/>
              </a:ext>
            </a:extLst>
          </xdr:cNvPr>
          <xdr:cNvGrpSpPr>
            <a:grpSpLocks/>
          </xdr:cNvGrpSpPr>
        </xdr:nvGrpSpPr>
        <xdr:grpSpPr bwMode="auto">
          <a:xfrm>
            <a:off x="737" y="115"/>
            <a:ext cx="6" cy="6"/>
            <a:chOff x="737" y="115"/>
            <a:chExt cx="6" cy="6"/>
          </a:xfrm>
        </xdr:grpSpPr>
        <xdr:sp macro="" textlink="">
          <xdr:nvSpPr>
            <xdr:cNvPr id="212" name="Freeform 3785">
              <a:extLst>
                <a:ext uri="{FF2B5EF4-FFF2-40B4-BE49-F238E27FC236}">
                  <a16:creationId xmlns:a16="http://schemas.microsoft.com/office/drawing/2014/main" id="{8C972820-4CAB-449A-81C7-E220ACC3D9CB}"/>
                </a:ext>
              </a:extLst>
            </xdr:cNvPr>
            <xdr:cNvSpPr>
              <a:spLocks/>
            </xdr:cNvSpPr>
          </xdr:nvSpPr>
          <xdr:spPr bwMode="auto">
            <a:xfrm>
              <a:off x="737" y="115"/>
              <a:ext cx="6" cy="6"/>
            </a:xfrm>
            <a:custGeom>
              <a:avLst/>
              <a:gdLst>
                <a:gd name="T0" fmla="+- 0 741 737"/>
                <a:gd name="T1" fmla="*/ T0 w 6"/>
                <a:gd name="T2" fmla="+- 0 115 115"/>
                <a:gd name="T3" fmla="*/ 115 h 6"/>
                <a:gd name="T4" fmla="+- 0 738 737"/>
                <a:gd name="T5" fmla="*/ T4 w 6"/>
                <a:gd name="T6" fmla="+- 0 115 115"/>
                <a:gd name="T7" fmla="*/ 115 h 6"/>
                <a:gd name="T8" fmla="+- 0 737 737"/>
                <a:gd name="T9" fmla="*/ T8 w 6"/>
                <a:gd name="T10" fmla="+- 0 116 115"/>
                <a:gd name="T11" fmla="*/ 116 h 6"/>
                <a:gd name="T12" fmla="+- 0 737 737"/>
                <a:gd name="T13" fmla="*/ T12 w 6"/>
                <a:gd name="T14" fmla="+- 0 119 115"/>
                <a:gd name="T15" fmla="*/ 119 h 6"/>
                <a:gd name="T16" fmla="+- 0 738 737"/>
                <a:gd name="T17" fmla="*/ T16 w 6"/>
                <a:gd name="T18" fmla="+- 0 120 115"/>
                <a:gd name="T19" fmla="*/ 120 h 6"/>
                <a:gd name="T20" fmla="+- 0 741 737"/>
                <a:gd name="T21" fmla="*/ T20 w 6"/>
                <a:gd name="T22" fmla="+- 0 120 115"/>
                <a:gd name="T23" fmla="*/ 120 h 6"/>
                <a:gd name="T24" fmla="+- 0 743 737"/>
                <a:gd name="T25" fmla="*/ T24 w 6"/>
                <a:gd name="T26" fmla="+- 0 119 115"/>
                <a:gd name="T27" fmla="*/ 119 h 6"/>
                <a:gd name="T28" fmla="+- 0 743 737"/>
                <a:gd name="T29" fmla="*/ T28 w 6"/>
                <a:gd name="T30" fmla="+- 0 116 115"/>
                <a:gd name="T31" fmla="*/ 116 h 6"/>
                <a:gd name="T32" fmla="+- 0 741 737"/>
                <a:gd name="T33" fmla="*/ T32 w 6"/>
                <a:gd name="T34" fmla="+- 0 115 115"/>
                <a:gd name="T35" fmla="*/ 115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6" y="4"/>
                  </a:lnTo>
                  <a:lnTo>
                    <a:pt x="6"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13" name="Picture 212">
              <a:extLst>
                <a:ext uri="{FF2B5EF4-FFF2-40B4-BE49-F238E27FC236}">
                  <a16:creationId xmlns:a16="http://schemas.microsoft.com/office/drawing/2014/main" id="{4A4A398D-2D4E-46A5-9F8E-73D2278A77C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17" y="98"/>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4" name="Picture 213">
              <a:extLst>
                <a:ext uri="{FF2B5EF4-FFF2-40B4-BE49-F238E27FC236}">
                  <a16:creationId xmlns:a16="http://schemas.microsoft.com/office/drawing/2014/main" id="{6D6110CA-74EE-49C3-BD44-6FD4867C287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17" y="98"/>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9" name="Group 18">
            <a:extLst>
              <a:ext uri="{FF2B5EF4-FFF2-40B4-BE49-F238E27FC236}">
                <a16:creationId xmlns:a16="http://schemas.microsoft.com/office/drawing/2014/main" id="{8F39A07D-4E70-48E2-8BAD-6C5BC92CAFD7}"/>
              </a:ext>
            </a:extLst>
          </xdr:cNvPr>
          <xdr:cNvGrpSpPr>
            <a:grpSpLocks/>
          </xdr:cNvGrpSpPr>
        </xdr:nvGrpSpPr>
        <xdr:grpSpPr bwMode="auto">
          <a:xfrm>
            <a:off x="721" y="105"/>
            <a:ext cx="13" cy="10"/>
            <a:chOff x="721" y="105"/>
            <a:chExt cx="13" cy="10"/>
          </a:xfrm>
        </xdr:grpSpPr>
        <xdr:sp macro="" textlink="">
          <xdr:nvSpPr>
            <xdr:cNvPr id="210" name="Freeform 3781">
              <a:extLst>
                <a:ext uri="{FF2B5EF4-FFF2-40B4-BE49-F238E27FC236}">
                  <a16:creationId xmlns:a16="http://schemas.microsoft.com/office/drawing/2014/main" id="{5280E3BF-E776-4CD8-A876-1B71F65A558C}"/>
                </a:ext>
              </a:extLst>
            </xdr:cNvPr>
            <xdr:cNvSpPr>
              <a:spLocks/>
            </xdr:cNvSpPr>
          </xdr:nvSpPr>
          <xdr:spPr bwMode="auto">
            <a:xfrm>
              <a:off x="721" y="105"/>
              <a:ext cx="13" cy="10"/>
            </a:xfrm>
            <a:custGeom>
              <a:avLst/>
              <a:gdLst>
                <a:gd name="T0" fmla="+- 0 721 721"/>
                <a:gd name="T1" fmla="*/ T0 w 13"/>
                <a:gd name="T2" fmla="+- 0 111 105"/>
                <a:gd name="T3" fmla="*/ 111 h 10"/>
                <a:gd name="T4" fmla="+- 0 723 721"/>
                <a:gd name="T5" fmla="*/ T4 w 13"/>
                <a:gd name="T6" fmla="+- 0 113 105"/>
                <a:gd name="T7" fmla="*/ 113 h 10"/>
                <a:gd name="T8" fmla="+- 0 727 721"/>
                <a:gd name="T9" fmla="*/ T8 w 13"/>
                <a:gd name="T10" fmla="+- 0 114 105"/>
                <a:gd name="T11" fmla="*/ 114 h 10"/>
                <a:gd name="T12" fmla="+- 0 731 721"/>
                <a:gd name="T13" fmla="*/ T12 w 13"/>
                <a:gd name="T14" fmla="+- 0 112 105"/>
                <a:gd name="T15" fmla="*/ 112 h 10"/>
                <a:gd name="T16" fmla="+- 0 726 721"/>
                <a:gd name="T17" fmla="*/ T16 w 13"/>
                <a:gd name="T18" fmla="+- 0 112 105"/>
                <a:gd name="T19" fmla="*/ 112 h 10"/>
                <a:gd name="T20" fmla="+- 0 723 721"/>
                <a:gd name="T21" fmla="*/ T20 w 13"/>
                <a:gd name="T22" fmla="+- 0 112 105"/>
                <a:gd name="T23" fmla="*/ 112 h 10"/>
                <a:gd name="T24" fmla="+- 0 721 721"/>
                <a:gd name="T25" fmla="*/ T24 w 13"/>
                <a:gd name="T26" fmla="+- 0 111 105"/>
                <a:gd name="T27" fmla="*/ 111 h 10"/>
              </a:gdLst>
              <a:ahLst/>
              <a:cxnLst>
                <a:cxn ang="0">
                  <a:pos x="T1" y="T3"/>
                </a:cxn>
                <a:cxn ang="0">
                  <a:pos x="T5" y="T7"/>
                </a:cxn>
                <a:cxn ang="0">
                  <a:pos x="T9" y="T11"/>
                </a:cxn>
                <a:cxn ang="0">
                  <a:pos x="T13" y="T15"/>
                </a:cxn>
                <a:cxn ang="0">
                  <a:pos x="T17" y="T19"/>
                </a:cxn>
                <a:cxn ang="0">
                  <a:pos x="T21" y="T23"/>
                </a:cxn>
                <a:cxn ang="0">
                  <a:pos x="T25" y="T27"/>
                </a:cxn>
              </a:cxnLst>
              <a:rect l="0" t="0" r="r" b="b"/>
              <a:pathLst>
                <a:path w="13" h="10">
                  <a:moveTo>
                    <a:pt x="0" y="6"/>
                  </a:moveTo>
                  <a:lnTo>
                    <a:pt x="2" y="8"/>
                  </a:lnTo>
                  <a:lnTo>
                    <a:pt x="6" y="9"/>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11" name="Freeform 3780">
              <a:extLst>
                <a:ext uri="{FF2B5EF4-FFF2-40B4-BE49-F238E27FC236}">
                  <a16:creationId xmlns:a16="http://schemas.microsoft.com/office/drawing/2014/main" id="{0D55B7C2-AA8E-49D2-B7C8-E6AD403650E7}"/>
                </a:ext>
              </a:extLst>
            </xdr:cNvPr>
            <xdr:cNvSpPr>
              <a:spLocks/>
            </xdr:cNvSpPr>
          </xdr:nvSpPr>
          <xdr:spPr bwMode="auto">
            <a:xfrm>
              <a:off x="721" y="105"/>
              <a:ext cx="13" cy="10"/>
            </a:xfrm>
            <a:custGeom>
              <a:avLst/>
              <a:gdLst>
                <a:gd name="T0" fmla="+- 0 733 721"/>
                <a:gd name="T1" fmla="*/ T0 w 13"/>
                <a:gd name="T2" fmla="+- 0 105 105"/>
                <a:gd name="T3" fmla="*/ 105 h 10"/>
                <a:gd name="T4" fmla="+- 0 732 721"/>
                <a:gd name="T5" fmla="*/ T4 w 13"/>
                <a:gd name="T6" fmla="+- 0 107 105"/>
                <a:gd name="T7" fmla="*/ 107 h 10"/>
                <a:gd name="T8" fmla="+- 0 731 721"/>
                <a:gd name="T9" fmla="*/ T8 w 13"/>
                <a:gd name="T10" fmla="+- 0 110 105"/>
                <a:gd name="T11" fmla="*/ 110 h 10"/>
                <a:gd name="T12" fmla="+- 0 726 721"/>
                <a:gd name="T13" fmla="*/ T12 w 13"/>
                <a:gd name="T14" fmla="+- 0 112 105"/>
                <a:gd name="T15" fmla="*/ 112 h 10"/>
                <a:gd name="T16" fmla="+- 0 731 721"/>
                <a:gd name="T17" fmla="*/ T16 w 13"/>
                <a:gd name="T18" fmla="+- 0 112 105"/>
                <a:gd name="T19" fmla="*/ 112 h 10"/>
                <a:gd name="T20" fmla="+- 0 732 721"/>
                <a:gd name="T21" fmla="*/ T20 w 13"/>
                <a:gd name="T22" fmla="+- 0 111 105"/>
                <a:gd name="T23" fmla="*/ 111 h 10"/>
                <a:gd name="T24" fmla="+- 0 733 721"/>
                <a:gd name="T25" fmla="*/ T24 w 13"/>
                <a:gd name="T26" fmla="+- 0 108 105"/>
                <a:gd name="T27" fmla="*/ 108 h 10"/>
                <a:gd name="T28" fmla="+- 0 733 721"/>
                <a:gd name="T29" fmla="*/ T28 w 13"/>
                <a:gd name="T30" fmla="+- 0 105 105"/>
                <a:gd name="T31" fmla="*/ 105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1" y="2"/>
                  </a:lnTo>
                  <a:lnTo>
                    <a:pt x="10" y="5"/>
                  </a:lnTo>
                  <a:lnTo>
                    <a:pt x="5" y="7"/>
                  </a:lnTo>
                  <a:lnTo>
                    <a:pt x="10" y="7"/>
                  </a:lnTo>
                  <a:lnTo>
                    <a:pt x="11" y="6"/>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0" name="Group 19">
            <a:extLst>
              <a:ext uri="{FF2B5EF4-FFF2-40B4-BE49-F238E27FC236}">
                <a16:creationId xmlns:a16="http://schemas.microsoft.com/office/drawing/2014/main" id="{5D22565F-1CC1-4C60-9350-C04330266328}"/>
              </a:ext>
            </a:extLst>
          </xdr:cNvPr>
          <xdr:cNvGrpSpPr>
            <a:grpSpLocks/>
          </xdr:cNvGrpSpPr>
        </xdr:nvGrpSpPr>
        <xdr:grpSpPr bwMode="auto">
          <a:xfrm>
            <a:off x="724" y="101"/>
            <a:ext cx="6" cy="6"/>
            <a:chOff x="724" y="101"/>
            <a:chExt cx="6" cy="6"/>
          </a:xfrm>
        </xdr:grpSpPr>
        <xdr:sp macro="" textlink="">
          <xdr:nvSpPr>
            <xdr:cNvPr id="207" name="Freeform 3778">
              <a:extLst>
                <a:ext uri="{FF2B5EF4-FFF2-40B4-BE49-F238E27FC236}">
                  <a16:creationId xmlns:a16="http://schemas.microsoft.com/office/drawing/2014/main" id="{1CDDB6F1-D4B7-441D-864F-3AABC64408EC}"/>
                </a:ext>
              </a:extLst>
            </xdr:cNvPr>
            <xdr:cNvSpPr>
              <a:spLocks/>
            </xdr:cNvSpPr>
          </xdr:nvSpPr>
          <xdr:spPr bwMode="auto">
            <a:xfrm>
              <a:off x="724" y="101"/>
              <a:ext cx="6" cy="6"/>
            </a:xfrm>
            <a:custGeom>
              <a:avLst/>
              <a:gdLst>
                <a:gd name="T0" fmla="+- 0 728 724"/>
                <a:gd name="T1" fmla="*/ T0 w 6"/>
                <a:gd name="T2" fmla="+- 0 101 101"/>
                <a:gd name="T3" fmla="*/ 101 h 6"/>
                <a:gd name="T4" fmla="+- 0 725 724"/>
                <a:gd name="T5" fmla="*/ T4 w 6"/>
                <a:gd name="T6" fmla="+- 0 101 101"/>
                <a:gd name="T7" fmla="*/ 101 h 6"/>
                <a:gd name="T8" fmla="+- 0 724 724"/>
                <a:gd name="T9" fmla="*/ T8 w 6"/>
                <a:gd name="T10" fmla="+- 0 102 101"/>
                <a:gd name="T11" fmla="*/ 102 h 6"/>
                <a:gd name="T12" fmla="+- 0 724 724"/>
                <a:gd name="T13" fmla="*/ T12 w 6"/>
                <a:gd name="T14" fmla="+- 0 105 101"/>
                <a:gd name="T15" fmla="*/ 105 h 6"/>
                <a:gd name="T16" fmla="+- 0 725 724"/>
                <a:gd name="T17" fmla="*/ T16 w 6"/>
                <a:gd name="T18" fmla="+- 0 106 101"/>
                <a:gd name="T19" fmla="*/ 106 h 6"/>
                <a:gd name="T20" fmla="+- 0 728 724"/>
                <a:gd name="T21" fmla="*/ T20 w 6"/>
                <a:gd name="T22" fmla="+- 0 106 101"/>
                <a:gd name="T23" fmla="*/ 106 h 6"/>
                <a:gd name="T24" fmla="+- 0 729 724"/>
                <a:gd name="T25" fmla="*/ T24 w 6"/>
                <a:gd name="T26" fmla="+- 0 105 101"/>
                <a:gd name="T27" fmla="*/ 105 h 6"/>
                <a:gd name="T28" fmla="+- 0 729 724"/>
                <a:gd name="T29" fmla="*/ T28 w 6"/>
                <a:gd name="T30" fmla="+- 0 102 101"/>
                <a:gd name="T31" fmla="*/ 102 h 6"/>
                <a:gd name="T32" fmla="+- 0 728 724"/>
                <a:gd name="T33" fmla="*/ T32 w 6"/>
                <a:gd name="T34" fmla="+- 0 101 101"/>
                <a:gd name="T35" fmla="*/ 101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08" name="Picture 207">
              <a:extLst>
                <a:ext uri="{FF2B5EF4-FFF2-40B4-BE49-F238E27FC236}">
                  <a16:creationId xmlns:a16="http://schemas.microsoft.com/office/drawing/2014/main" id="{36069CA1-C76C-4B63-9A70-12185777C64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8" y="91"/>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9" name="Picture 208">
              <a:extLst>
                <a:ext uri="{FF2B5EF4-FFF2-40B4-BE49-F238E27FC236}">
                  <a16:creationId xmlns:a16="http://schemas.microsoft.com/office/drawing/2014/main" id="{E43B931B-6481-4E40-8463-E254E8AA559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98" y="91"/>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1" name="Group 20">
            <a:extLst>
              <a:ext uri="{FF2B5EF4-FFF2-40B4-BE49-F238E27FC236}">
                <a16:creationId xmlns:a16="http://schemas.microsoft.com/office/drawing/2014/main" id="{9BA6214A-5597-49D2-A974-57E1F1AB73C9}"/>
              </a:ext>
            </a:extLst>
          </xdr:cNvPr>
          <xdr:cNvGrpSpPr>
            <a:grpSpLocks/>
          </xdr:cNvGrpSpPr>
        </xdr:nvGrpSpPr>
        <xdr:grpSpPr bwMode="auto">
          <a:xfrm>
            <a:off x="703" y="98"/>
            <a:ext cx="13" cy="10"/>
            <a:chOff x="703" y="98"/>
            <a:chExt cx="13" cy="10"/>
          </a:xfrm>
        </xdr:grpSpPr>
        <xdr:sp macro="" textlink="">
          <xdr:nvSpPr>
            <xdr:cNvPr id="205" name="Freeform 3774">
              <a:extLst>
                <a:ext uri="{FF2B5EF4-FFF2-40B4-BE49-F238E27FC236}">
                  <a16:creationId xmlns:a16="http://schemas.microsoft.com/office/drawing/2014/main" id="{DD7ECB64-6420-415E-A084-DBE2A13960B1}"/>
                </a:ext>
              </a:extLst>
            </xdr:cNvPr>
            <xdr:cNvSpPr>
              <a:spLocks/>
            </xdr:cNvSpPr>
          </xdr:nvSpPr>
          <xdr:spPr bwMode="auto">
            <a:xfrm>
              <a:off x="703" y="98"/>
              <a:ext cx="13" cy="10"/>
            </a:xfrm>
            <a:custGeom>
              <a:avLst/>
              <a:gdLst>
                <a:gd name="T0" fmla="+- 0 703 703"/>
                <a:gd name="T1" fmla="*/ T0 w 13"/>
                <a:gd name="T2" fmla="+- 0 104 98"/>
                <a:gd name="T3" fmla="*/ 104 h 10"/>
                <a:gd name="T4" fmla="+- 0 705 703"/>
                <a:gd name="T5" fmla="*/ T4 w 13"/>
                <a:gd name="T6" fmla="+- 0 106 98"/>
                <a:gd name="T7" fmla="*/ 106 h 10"/>
                <a:gd name="T8" fmla="+- 0 709 703"/>
                <a:gd name="T9" fmla="*/ T8 w 13"/>
                <a:gd name="T10" fmla="+- 0 107 98"/>
                <a:gd name="T11" fmla="*/ 107 h 10"/>
                <a:gd name="T12" fmla="+- 0 713 703"/>
                <a:gd name="T13" fmla="*/ T12 w 13"/>
                <a:gd name="T14" fmla="+- 0 105 98"/>
                <a:gd name="T15" fmla="*/ 105 h 10"/>
                <a:gd name="T16" fmla="+- 0 708 703"/>
                <a:gd name="T17" fmla="*/ T16 w 13"/>
                <a:gd name="T18" fmla="+- 0 105 98"/>
                <a:gd name="T19" fmla="*/ 105 h 10"/>
                <a:gd name="T20" fmla="+- 0 705 703"/>
                <a:gd name="T21" fmla="*/ T20 w 13"/>
                <a:gd name="T22" fmla="+- 0 105 98"/>
                <a:gd name="T23" fmla="*/ 105 h 10"/>
                <a:gd name="T24" fmla="+- 0 703 703"/>
                <a:gd name="T25" fmla="*/ T24 w 13"/>
                <a:gd name="T26" fmla="+- 0 104 98"/>
                <a:gd name="T27" fmla="*/ 104 h 10"/>
              </a:gdLst>
              <a:ahLst/>
              <a:cxnLst>
                <a:cxn ang="0">
                  <a:pos x="T1" y="T3"/>
                </a:cxn>
                <a:cxn ang="0">
                  <a:pos x="T5" y="T7"/>
                </a:cxn>
                <a:cxn ang="0">
                  <a:pos x="T9" y="T11"/>
                </a:cxn>
                <a:cxn ang="0">
                  <a:pos x="T13" y="T15"/>
                </a:cxn>
                <a:cxn ang="0">
                  <a:pos x="T17" y="T19"/>
                </a:cxn>
                <a:cxn ang="0">
                  <a:pos x="T21" y="T23"/>
                </a:cxn>
                <a:cxn ang="0">
                  <a:pos x="T25" y="T27"/>
                </a:cxn>
              </a:cxnLst>
              <a:rect l="0" t="0" r="r" b="b"/>
              <a:pathLst>
                <a:path w="13" h="10">
                  <a:moveTo>
                    <a:pt x="0" y="6"/>
                  </a:moveTo>
                  <a:lnTo>
                    <a:pt x="2" y="8"/>
                  </a:lnTo>
                  <a:lnTo>
                    <a:pt x="6" y="9"/>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06" name="Freeform 3773">
              <a:extLst>
                <a:ext uri="{FF2B5EF4-FFF2-40B4-BE49-F238E27FC236}">
                  <a16:creationId xmlns:a16="http://schemas.microsoft.com/office/drawing/2014/main" id="{38BEB259-3A2B-42EC-A380-4DD7DF54B0EC}"/>
                </a:ext>
              </a:extLst>
            </xdr:cNvPr>
            <xdr:cNvSpPr>
              <a:spLocks/>
            </xdr:cNvSpPr>
          </xdr:nvSpPr>
          <xdr:spPr bwMode="auto">
            <a:xfrm>
              <a:off x="703" y="98"/>
              <a:ext cx="13" cy="10"/>
            </a:xfrm>
            <a:custGeom>
              <a:avLst/>
              <a:gdLst>
                <a:gd name="T0" fmla="+- 0 715 703"/>
                <a:gd name="T1" fmla="*/ T0 w 13"/>
                <a:gd name="T2" fmla="+- 0 98 98"/>
                <a:gd name="T3" fmla="*/ 98 h 10"/>
                <a:gd name="T4" fmla="+- 0 714 703"/>
                <a:gd name="T5" fmla="*/ T4 w 13"/>
                <a:gd name="T6" fmla="+- 0 100 98"/>
                <a:gd name="T7" fmla="*/ 100 h 10"/>
                <a:gd name="T8" fmla="+- 0 712 703"/>
                <a:gd name="T9" fmla="*/ T8 w 13"/>
                <a:gd name="T10" fmla="+- 0 102 98"/>
                <a:gd name="T11" fmla="*/ 102 h 10"/>
                <a:gd name="T12" fmla="+- 0 708 703"/>
                <a:gd name="T13" fmla="*/ T12 w 13"/>
                <a:gd name="T14" fmla="+- 0 105 98"/>
                <a:gd name="T15" fmla="*/ 105 h 10"/>
                <a:gd name="T16" fmla="+- 0 713 703"/>
                <a:gd name="T17" fmla="*/ T16 w 13"/>
                <a:gd name="T18" fmla="+- 0 105 98"/>
                <a:gd name="T19" fmla="*/ 105 h 10"/>
                <a:gd name="T20" fmla="+- 0 714 703"/>
                <a:gd name="T21" fmla="*/ T20 w 13"/>
                <a:gd name="T22" fmla="+- 0 104 98"/>
                <a:gd name="T23" fmla="*/ 104 h 10"/>
                <a:gd name="T24" fmla="+- 0 715 703"/>
                <a:gd name="T25" fmla="*/ T24 w 13"/>
                <a:gd name="T26" fmla="+- 0 101 98"/>
                <a:gd name="T27" fmla="*/ 101 h 10"/>
                <a:gd name="T28" fmla="+- 0 715 703"/>
                <a:gd name="T29" fmla="*/ T28 w 13"/>
                <a:gd name="T30" fmla="+- 0 98 98"/>
                <a:gd name="T31" fmla="*/ 98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1" y="2"/>
                  </a:lnTo>
                  <a:lnTo>
                    <a:pt x="9" y="4"/>
                  </a:lnTo>
                  <a:lnTo>
                    <a:pt x="5" y="7"/>
                  </a:lnTo>
                  <a:lnTo>
                    <a:pt x="10" y="7"/>
                  </a:lnTo>
                  <a:lnTo>
                    <a:pt x="11" y="6"/>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2" name="Group 21">
            <a:extLst>
              <a:ext uri="{FF2B5EF4-FFF2-40B4-BE49-F238E27FC236}">
                <a16:creationId xmlns:a16="http://schemas.microsoft.com/office/drawing/2014/main" id="{7487ED43-E3FA-48DD-825F-8F40C732496A}"/>
              </a:ext>
            </a:extLst>
          </xdr:cNvPr>
          <xdr:cNvGrpSpPr>
            <a:grpSpLocks/>
          </xdr:cNvGrpSpPr>
        </xdr:nvGrpSpPr>
        <xdr:grpSpPr bwMode="auto">
          <a:xfrm>
            <a:off x="706" y="93"/>
            <a:ext cx="6" cy="6"/>
            <a:chOff x="706" y="93"/>
            <a:chExt cx="6" cy="6"/>
          </a:xfrm>
        </xdr:grpSpPr>
        <xdr:sp macro="" textlink="">
          <xdr:nvSpPr>
            <xdr:cNvPr id="202" name="Freeform 3771">
              <a:extLst>
                <a:ext uri="{FF2B5EF4-FFF2-40B4-BE49-F238E27FC236}">
                  <a16:creationId xmlns:a16="http://schemas.microsoft.com/office/drawing/2014/main" id="{9CCF3865-30F7-4681-9036-759738847A72}"/>
                </a:ext>
              </a:extLst>
            </xdr:cNvPr>
            <xdr:cNvSpPr>
              <a:spLocks/>
            </xdr:cNvSpPr>
          </xdr:nvSpPr>
          <xdr:spPr bwMode="auto">
            <a:xfrm>
              <a:off x="706" y="93"/>
              <a:ext cx="6" cy="6"/>
            </a:xfrm>
            <a:custGeom>
              <a:avLst/>
              <a:gdLst>
                <a:gd name="T0" fmla="+- 0 710 706"/>
                <a:gd name="T1" fmla="*/ T0 w 6"/>
                <a:gd name="T2" fmla="+- 0 93 93"/>
                <a:gd name="T3" fmla="*/ 93 h 6"/>
                <a:gd name="T4" fmla="+- 0 707 706"/>
                <a:gd name="T5" fmla="*/ T4 w 6"/>
                <a:gd name="T6" fmla="+- 0 93 93"/>
                <a:gd name="T7" fmla="*/ 93 h 6"/>
                <a:gd name="T8" fmla="+- 0 706 706"/>
                <a:gd name="T9" fmla="*/ T8 w 6"/>
                <a:gd name="T10" fmla="+- 0 95 93"/>
                <a:gd name="T11" fmla="*/ 95 h 6"/>
                <a:gd name="T12" fmla="+- 0 706 706"/>
                <a:gd name="T13" fmla="*/ T12 w 6"/>
                <a:gd name="T14" fmla="+- 0 98 93"/>
                <a:gd name="T15" fmla="*/ 98 h 6"/>
                <a:gd name="T16" fmla="+- 0 707 706"/>
                <a:gd name="T17" fmla="*/ T16 w 6"/>
                <a:gd name="T18" fmla="+- 0 99 93"/>
                <a:gd name="T19" fmla="*/ 99 h 6"/>
                <a:gd name="T20" fmla="+- 0 710 706"/>
                <a:gd name="T21" fmla="*/ T20 w 6"/>
                <a:gd name="T22" fmla="+- 0 99 93"/>
                <a:gd name="T23" fmla="*/ 99 h 6"/>
                <a:gd name="T24" fmla="+- 0 711 706"/>
                <a:gd name="T25" fmla="*/ T24 w 6"/>
                <a:gd name="T26" fmla="+- 0 98 93"/>
                <a:gd name="T27" fmla="*/ 98 h 6"/>
                <a:gd name="T28" fmla="+- 0 711 706"/>
                <a:gd name="T29" fmla="*/ T28 w 6"/>
                <a:gd name="T30" fmla="+- 0 95 93"/>
                <a:gd name="T31" fmla="*/ 95 h 6"/>
                <a:gd name="T32" fmla="+- 0 710 706"/>
                <a:gd name="T33" fmla="*/ T32 w 6"/>
                <a:gd name="T34" fmla="+- 0 93 93"/>
                <a:gd name="T35" fmla="*/ 9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03" name="Picture 202">
              <a:extLst>
                <a:ext uri="{FF2B5EF4-FFF2-40B4-BE49-F238E27FC236}">
                  <a16:creationId xmlns:a16="http://schemas.microsoft.com/office/drawing/2014/main" id="{E71CB126-5F9F-4570-911E-FA2AB1E9DBA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79" y="90"/>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4" name="Picture 203">
              <a:extLst>
                <a:ext uri="{FF2B5EF4-FFF2-40B4-BE49-F238E27FC236}">
                  <a16:creationId xmlns:a16="http://schemas.microsoft.com/office/drawing/2014/main" id="{0AE9DCF0-A1A2-4CE5-97A2-604EB10BDAD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79" y="90"/>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3" name="Group 22">
            <a:extLst>
              <a:ext uri="{FF2B5EF4-FFF2-40B4-BE49-F238E27FC236}">
                <a16:creationId xmlns:a16="http://schemas.microsoft.com/office/drawing/2014/main" id="{993FF87F-F0E3-47CC-B654-804CA8E5872E}"/>
              </a:ext>
            </a:extLst>
          </xdr:cNvPr>
          <xdr:cNvGrpSpPr>
            <a:grpSpLocks/>
          </xdr:cNvGrpSpPr>
        </xdr:nvGrpSpPr>
        <xdr:grpSpPr bwMode="auto">
          <a:xfrm>
            <a:off x="683" y="97"/>
            <a:ext cx="13" cy="10"/>
            <a:chOff x="683" y="97"/>
            <a:chExt cx="13" cy="10"/>
          </a:xfrm>
        </xdr:grpSpPr>
        <xdr:sp macro="" textlink="">
          <xdr:nvSpPr>
            <xdr:cNvPr id="200" name="Freeform 3767">
              <a:extLst>
                <a:ext uri="{FF2B5EF4-FFF2-40B4-BE49-F238E27FC236}">
                  <a16:creationId xmlns:a16="http://schemas.microsoft.com/office/drawing/2014/main" id="{7186D3A1-BC33-4BCF-9883-4D255C1661B1}"/>
                </a:ext>
              </a:extLst>
            </xdr:cNvPr>
            <xdr:cNvSpPr>
              <a:spLocks/>
            </xdr:cNvSpPr>
          </xdr:nvSpPr>
          <xdr:spPr bwMode="auto">
            <a:xfrm>
              <a:off x="683" y="97"/>
              <a:ext cx="13" cy="10"/>
            </a:xfrm>
            <a:custGeom>
              <a:avLst/>
              <a:gdLst>
                <a:gd name="T0" fmla="+- 0 683 683"/>
                <a:gd name="T1" fmla="*/ T0 w 13"/>
                <a:gd name="T2" fmla="+- 0 103 97"/>
                <a:gd name="T3" fmla="*/ 103 h 10"/>
                <a:gd name="T4" fmla="+- 0 683 683"/>
                <a:gd name="T5" fmla="*/ T4 w 13"/>
                <a:gd name="T6" fmla="+- 0 103 97"/>
                <a:gd name="T7" fmla="*/ 103 h 10"/>
                <a:gd name="T8" fmla="+- 0 686 683"/>
                <a:gd name="T9" fmla="*/ T8 w 13"/>
                <a:gd name="T10" fmla="+- 0 105 97"/>
                <a:gd name="T11" fmla="*/ 105 h 10"/>
                <a:gd name="T12" fmla="+- 0 689 683"/>
                <a:gd name="T13" fmla="*/ T12 w 13"/>
                <a:gd name="T14" fmla="+- 0 106 97"/>
                <a:gd name="T15" fmla="*/ 106 h 10"/>
                <a:gd name="T16" fmla="+- 0 693 683"/>
                <a:gd name="T17" fmla="*/ T16 w 13"/>
                <a:gd name="T18" fmla="+- 0 104 97"/>
                <a:gd name="T19" fmla="*/ 104 h 10"/>
                <a:gd name="T20" fmla="+- 0 688 683"/>
                <a:gd name="T21" fmla="*/ T20 w 13"/>
                <a:gd name="T22" fmla="+- 0 104 97"/>
                <a:gd name="T23" fmla="*/ 104 h 10"/>
                <a:gd name="T24" fmla="+- 0 685 683"/>
                <a:gd name="T25" fmla="*/ T24 w 13"/>
                <a:gd name="T26" fmla="+- 0 104 97"/>
                <a:gd name="T27" fmla="*/ 104 h 10"/>
                <a:gd name="T28" fmla="+- 0 683 683"/>
                <a:gd name="T29" fmla="*/ T28 w 13"/>
                <a:gd name="T30" fmla="+- 0 103 97"/>
                <a:gd name="T31" fmla="*/ 103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0" y="6"/>
                  </a:moveTo>
                  <a:lnTo>
                    <a:pt x="0" y="6"/>
                  </a:lnTo>
                  <a:lnTo>
                    <a:pt x="3" y="8"/>
                  </a:lnTo>
                  <a:lnTo>
                    <a:pt x="6" y="9"/>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01" name="Freeform 3766">
              <a:extLst>
                <a:ext uri="{FF2B5EF4-FFF2-40B4-BE49-F238E27FC236}">
                  <a16:creationId xmlns:a16="http://schemas.microsoft.com/office/drawing/2014/main" id="{F9A29B47-ABAA-47C5-8051-79D50689F44F}"/>
                </a:ext>
              </a:extLst>
            </xdr:cNvPr>
            <xdr:cNvSpPr>
              <a:spLocks/>
            </xdr:cNvSpPr>
          </xdr:nvSpPr>
          <xdr:spPr bwMode="auto">
            <a:xfrm>
              <a:off x="683" y="97"/>
              <a:ext cx="13" cy="10"/>
            </a:xfrm>
            <a:custGeom>
              <a:avLst/>
              <a:gdLst>
                <a:gd name="T0" fmla="+- 0 695 683"/>
                <a:gd name="T1" fmla="*/ T0 w 13"/>
                <a:gd name="T2" fmla="+- 0 97 97"/>
                <a:gd name="T3" fmla="*/ 97 h 10"/>
                <a:gd name="T4" fmla="+- 0 695 683"/>
                <a:gd name="T5" fmla="*/ T4 w 13"/>
                <a:gd name="T6" fmla="+- 0 99 97"/>
                <a:gd name="T7" fmla="*/ 99 h 10"/>
                <a:gd name="T8" fmla="+- 0 693 683"/>
                <a:gd name="T9" fmla="*/ T8 w 13"/>
                <a:gd name="T10" fmla="+- 0 101 97"/>
                <a:gd name="T11" fmla="*/ 101 h 10"/>
                <a:gd name="T12" fmla="+- 0 688 683"/>
                <a:gd name="T13" fmla="*/ T12 w 13"/>
                <a:gd name="T14" fmla="+- 0 104 97"/>
                <a:gd name="T15" fmla="*/ 104 h 10"/>
                <a:gd name="T16" fmla="+- 0 693 683"/>
                <a:gd name="T17" fmla="*/ T16 w 13"/>
                <a:gd name="T18" fmla="+- 0 104 97"/>
                <a:gd name="T19" fmla="*/ 104 h 10"/>
                <a:gd name="T20" fmla="+- 0 695 683"/>
                <a:gd name="T21" fmla="*/ T20 w 13"/>
                <a:gd name="T22" fmla="+- 0 103 97"/>
                <a:gd name="T23" fmla="*/ 103 h 10"/>
                <a:gd name="T24" fmla="+- 0 696 683"/>
                <a:gd name="T25" fmla="*/ T24 w 13"/>
                <a:gd name="T26" fmla="+- 0 100 97"/>
                <a:gd name="T27" fmla="*/ 100 h 10"/>
                <a:gd name="T28" fmla="+- 0 695 683"/>
                <a:gd name="T29" fmla="*/ T28 w 13"/>
                <a:gd name="T30" fmla="+- 0 97 97"/>
                <a:gd name="T31" fmla="*/ 97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2" y="2"/>
                  </a:lnTo>
                  <a:lnTo>
                    <a:pt x="10" y="4"/>
                  </a:lnTo>
                  <a:lnTo>
                    <a:pt x="5" y="7"/>
                  </a:lnTo>
                  <a:lnTo>
                    <a:pt x="10" y="7"/>
                  </a:lnTo>
                  <a:lnTo>
                    <a:pt x="12" y="6"/>
                  </a:lnTo>
                  <a:lnTo>
                    <a:pt x="13"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4" name="Group 23">
            <a:extLst>
              <a:ext uri="{FF2B5EF4-FFF2-40B4-BE49-F238E27FC236}">
                <a16:creationId xmlns:a16="http://schemas.microsoft.com/office/drawing/2014/main" id="{532C7DA1-A93C-4636-89FC-2ECA340033C6}"/>
              </a:ext>
            </a:extLst>
          </xdr:cNvPr>
          <xdr:cNvGrpSpPr>
            <a:grpSpLocks/>
          </xdr:cNvGrpSpPr>
        </xdr:nvGrpSpPr>
        <xdr:grpSpPr bwMode="auto">
          <a:xfrm>
            <a:off x="686" y="92"/>
            <a:ext cx="6" cy="6"/>
            <a:chOff x="686" y="92"/>
            <a:chExt cx="6" cy="6"/>
          </a:xfrm>
        </xdr:grpSpPr>
        <xdr:sp macro="" textlink="">
          <xdr:nvSpPr>
            <xdr:cNvPr id="197" name="Freeform 3764">
              <a:extLst>
                <a:ext uri="{FF2B5EF4-FFF2-40B4-BE49-F238E27FC236}">
                  <a16:creationId xmlns:a16="http://schemas.microsoft.com/office/drawing/2014/main" id="{1F9086E3-8432-494D-A82C-2E4524214174}"/>
                </a:ext>
              </a:extLst>
            </xdr:cNvPr>
            <xdr:cNvSpPr>
              <a:spLocks/>
            </xdr:cNvSpPr>
          </xdr:nvSpPr>
          <xdr:spPr bwMode="auto">
            <a:xfrm>
              <a:off x="686" y="92"/>
              <a:ext cx="6" cy="6"/>
            </a:xfrm>
            <a:custGeom>
              <a:avLst/>
              <a:gdLst>
                <a:gd name="T0" fmla="+- 0 690 686"/>
                <a:gd name="T1" fmla="*/ T0 w 6"/>
                <a:gd name="T2" fmla="+- 0 92 92"/>
                <a:gd name="T3" fmla="*/ 92 h 6"/>
                <a:gd name="T4" fmla="+- 0 687 686"/>
                <a:gd name="T5" fmla="*/ T4 w 6"/>
                <a:gd name="T6" fmla="+- 0 92 92"/>
                <a:gd name="T7" fmla="*/ 92 h 6"/>
                <a:gd name="T8" fmla="+- 0 686 686"/>
                <a:gd name="T9" fmla="*/ T8 w 6"/>
                <a:gd name="T10" fmla="+- 0 94 92"/>
                <a:gd name="T11" fmla="*/ 94 h 6"/>
                <a:gd name="T12" fmla="+- 0 686 686"/>
                <a:gd name="T13" fmla="*/ T12 w 6"/>
                <a:gd name="T14" fmla="+- 0 97 92"/>
                <a:gd name="T15" fmla="*/ 97 h 6"/>
                <a:gd name="T16" fmla="+- 0 687 686"/>
                <a:gd name="T17" fmla="*/ T16 w 6"/>
                <a:gd name="T18" fmla="+- 0 98 92"/>
                <a:gd name="T19" fmla="*/ 98 h 6"/>
                <a:gd name="T20" fmla="+- 0 690 686"/>
                <a:gd name="T21" fmla="*/ T20 w 6"/>
                <a:gd name="T22" fmla="+- 0 98 92"/>
                <a:gd name="T23" fmla="*/ 98 h 6"/>
                <a:gd name="T24" fmla="+- 0 691 686"/>
                <a:gd name="T25" fmla="*/ T24 w 6"/>
                <a:gd name="T26" fmla="+- 0 97 92"/>
                <a:gd name="T27" fmla="*/ 97 h 6"/>
                <a:gd name="T28" fmla="+- 0 691 686"/>
                <a:gd name="T29" fmla="*/ T28 w 6"/>
                <a:gd name="T30" fmla="+- 0 94 92"/>
                <a:gd name="T31" fmla="*/ 94 h 6"/>
                <a:gd name="T32" fmla="+- 0 690 686"/>
                <a:gd name="T33" fmla="*/ T32 w 6"/>
                <a:gd name="T34" fmla="+- 0 92 92"/>
                <a:gd name="T35" fmla="*/ 92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98" name="Picture 197">
              <a:extLst>
                <a:ext uri="{FF2B5EF4-FFF2-40B4-BE49-F238E27FC236}">
                  <a16:creationId xmlns:a16="http://schemas.microsoft.com/office/drawing/2014/main" id="{C6D56C70-C5A5-420E-9079-1E0264FFA4E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0" y="94"/>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9" name="Picture 198">
              <a:extLst>
                <a:ext uri="{FF2B5EF4-FFF2-40B4-BE49-F238E27FC236}">
                  <a16:creationId xmlns:a16="http://schemas.microsoft.com/office/drawing/2014/main" id="{389EB725-73B7-42CA-B0A7-6C94C064BC8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0" y="94"/>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5" name="Group 24">
            <a:extLst>
              <a:ext uri="{FF2B5EF4-FFF2-40B4-BE49-F238E27FC236}">
                <a16:creationId xmlns:a16="http://schemas.microsoft.com/office/drawing/2014/main" id="{C1017C47-DB26-40AF-98A6-3B5DAA91092E}"/>
              </a:ext>
            </a:extLst>
          </xdr:cNvPr>
          <xdr:cNvGrpSpPr>
            <a:grpSpLocks/>
          </xdr:cNvGrpSpPr>
        </xdr:nvGrpSpPr>
        <xdr:grpSpPr bwMode="auto">
          <a:xfrm>
            <a:off x="664" y="101"/>
            <a:ext cx="13" cy="10"/>
            <a:chOff x="664" y="101"/>
            <a:chExt cx="13" cy="10"/>
          </a:xfrm>
        </xdr:grpSpPr>
        <xdr:sp macro="" textlink="">
          <xdr:nvSpPr>
            <xdr:cNvPr id="195" name="Freeform 3760">
              <a:extLst>
                <a:ext uri="{FF2B5EF4-FFF2-40B4-BE49-F238E27FC236}">
                  <a16:creationId xmlns:a16="http://schemas.microsoft.com/office/drawing/2014/main" id="{8CB6CA69-0403-4621-BA2D-746D842DC3C2}"/>
                </a:ext>
              </a:extLst>
            </xdr:cNvPr>
            <xdr:cNvSpPr>
              <a:spLocks/>
            </xdr:cNvSpPr>
          </xdr:nvSpPr>
          <xdr:spPr bwMode="auto">
            <a:xfrm>
              <a:off x="664" y="101"/>
              <a:ext cx="13" cy="10"/>
            </a:xfrm>
            <a:custGeom>
              <a:avLst/>
              <a:gdLst>
                <a:gd name="T0" fmla="+- 0 664 664"/>
                <a:gd name="T1" fmla="*/ T0 w 13"/>
                <a:gd name="T2" fmla="+- 0 107 101"/>
                <a:gd name="T3" fmla="*/ 107 h 10"/>
                <a:gd name="T4" fmla="+- 0 666 664"/>
                <a:gd name="T5" fmla="*/ T4 w 13"/>
                <a:gd name="T6" fmla="+- 0 109 101"/>
                <a:gd name="T7" fmla="*/ 109 h 10"/>
                <a:gd name="T8" fmla="+- 0 670 664"/>
                <a:gd name="T9" fmla="*/ T8 w 13"/>
                <a:gd name="T10" fmla="+- 0 110 101"/>
                <a:gd name="T11" fmla="*/ 110 h 10"/>
                <a:gd name="T12" fmla="+- 0 674 664"/>
                <a:gd name="T13" fmla="*/ T12 w 13"/>
                <a:gd name="T14" fmla="+- 0 108 101"/>
                <a:gd name="T15" fmla="*/ 108 h 10"/>
                <a:gd name="T16" fmla="+- 0 669 664"/>
                <a:gd name="T17" fmla="*/ T16 w 13"/>
                <a:gd name="T18" fmla="+- 0 108 101"/>
                <a:gd name="T19" fmla="*/ 108 h 10"/>
                <a:gd name="T20" fmla="+- 0 666 664"/>
                <a:gd name="T21" fmla="*/ T20 w 13"/>
                <a:gd name="T22" fmla="+- 0 108 101"/>
                <a:gd name="T23" fmla="*/ 108 h 10"/>
                <a:gd name="T24" fmla="+- 0 664 664"/>
                <a:gd name="T25" fmla="*/ T24 w 13"/>
                <a:gd name="T26" fmla="+- 0 107 101"/>
                <a:gd name="T27" fmla="*/ 107 h 10"/>
              </a:gdLst>
              <a:ahLst/>
              <a:cxnLst>
                <a:cxn ang="0">
                  <a:pos x="T1" y="T3"/>
                </a:cxn>
                <a:cxn ang="0">
                  <a:pos x="T5" y="T7"/>
                </a:cxn>
                <a:cxn ang="0">
                  <a:pos x="T9" y="T11"/>
                </a:cxn>
                <a:cxn ang="0">
                  <a:pos x="T13" y="T15"/>
                </a:cxn>
                <a:cxn ang="0">
                  <a:pos x="T17" y="T19"/>
                </a:cxn>
                <a:cxn ang="0">
                  <a:pos x="T21" y="T23"/>
                </a:cxn>
                <a:cxn ang="0">
                  <a:pos x="T25" y="T27"/>
                </a:cxn>
              </a:cxnLst>
              <a:rect l="0" t="0" r="r" b="b"/>
              <a:pathLst>
                <a:path w="13" h="10">
                  <a:moveTo>
                    <a:pt x="0" y="6"/>
                  </a:moveTo>
                  <a:lnTo>
                    <a:pt x="2" y="8"/>
                  </a:lnTo>
                  <a:lnTo>
                    <a:pt x="6" y="9"/>
                  </a:lnTo>
                  <a:lnTo>
                    <a:pt x="10" y="7"/>
                  </a:lnTo>
                  <a:lnTo>
                    <a:pt x="5"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96" name="Freeform 3759">
              <a:extLst>
                <a:ext uri="{FF2B5EF4-FFF2-40B4-BE49-F238E27FC236}">
                  <a16:creationId xmlns:a16="http://schemas.microsoft.com/office/drawing/2014/main" id="{D93FFCAA-456B-44AA-996F-20F152A601AB}"/>
                </a:ext>
              </a:extLst>
            </xdr:cNvPr>
            <xdr:cNvSpPr>
              <a:spLocks/>
            </xdr:cNvSpPr>
          </xdr:nvSpPr>
          <xdr:spPr bwMode="auto">
            <a:xfrm>
              <a:off x="664" y="101"/>
              <a:ext cx="13" cy="10"/>
            </a:xfrm>
            <a:custGeom>
              <a:avLst/>
              <a:gdLst>
                <a:gd name="T0" fmla="+- 0 676 664"/>
                <a:gd name="T1" fmla="*/ T0 w 13"/>
                <a:gd name="T2" fmla="+- 0 101 101"/>
                <a:gd name="T3" fmla="*/ 101 h 10"/>
                <a:gd name="T4" fmla="+- 0 675 664"/>
                <a:gd name="T5" fmla="*/ T4 w 13"/>
                <a:gd name="T6" fmla="+- 0 104 101"/>
                <a:gd name="T7" fmla="*/ 104 h 10"/>
                <a:gd name="T8" fmla="+- 0 674 664"/>
                <a:gd name="T9" fmla="*/ T8 w 13"/>
                <a:gd name="T10" fmla="+- 0 106 101"/>
                <a:gd name="T11" fmla="*/ 106 h 10"/>
                <a:gd name="T12" fmla="+- 0 669 664"/>
                <a:gd name="T13" fmla="*/ T12 w 13"/>
                <a:gd name="T14" fmla="+- 0 108 101"/>
                <a:gd name="T15" fmla="*/ 108 h 10"/>
                <a:gd name="T16" fmla="+- 0 674 664"/>
                <a:gd name="T17" fmla="*/ T16 w 13"/>
                <a:gd name="T18" fmla="+- 0 108 101"/>
                <a:gd name="T19" fmla="*/ 108 h 10"/>
                <a:gd name="T20" fmla="+- 0 675 664"/>
                <a:gd name="T21" fmla="*/ T20 w 13"/>
                <a:gd name="T22" fmla="+- 0 107 101"/>
                <a:gd name="T23" fmla="*/ 107 h 10"/>
                <a:gd name="T24" fmla="+- 0 676 664"/>
                <a:gd name="T25" fmla="*/ T24 w 13"/>
                <a:gd name="T26" fmla="+- 0 104 101"/>
                <a:gd name="T27" fmla="*/ 104 h 10"/>
                <a:gd name="T28" fmla="+- 0 676 664"/>
                <a:gd name="T29" fmla="*/ T28 w 13"/>
                <a:gd name="T30" fmla="+- 0 101 101"/>
                <a:gd name="T31" fmla="*/ 101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2" y="0"/>
                  </a:moveTo>
                  <a:lnTo>
                    <a:pt x="11" y="3"/>
                  </a:lnTo>
                  <a:lnTo>
                    <a:pt x="10" y="5"/>
                  </a:lnTo>
                  <a:lnTo>
                    <a:pt x="5" y="7"/>
                  </a:lnTo>
                  <a:lnTo>
                    <a:pt x="10" y="7"/>
                  </a:lnTo>
                  <a:lnTo>
                    <a:pt x="11" y="6"/>
                  </a:lnTo>
                  <a:lnTo>
                    <a:pt x="12" y="3"/>
                  </a:lnTo>
                  <a:lnTo>
                    <a:pt x="12"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 name="Group 25">
            <a:extLst>
              <a:ext uri="{FF2B5EF4-FFF2-40B4-BE49-F238E27FC236}">
                <a16:creationId xmlns:a16="http://schemas.microsoft.com/office/drawing/2014/main" id="{BD0B0072-9D01-4C9E-BB30-BDE16869A5F4}"/>
              </a:ext>
            </a:extLst>
          </xdr:cNvPr>
          <xdr:cNvGrpSpPr>
            <a:grpSpLocks/>
          </xdr:cNvGrpSpPr>
        </xdr:nvGrpSpPr>
        <xdr:grpSpPr bwMode="auto">
          <a:xfrm>
            <a:off x="667" y="97"/>
            <a:ext cx="6" cy="6"/>
            <a:chOff x="667" y="97"/>
            <a:chExt cx="6" cy="6"/>
          </a:xfrm>
        </xdr:grpSpPr>
        <xdr:sp macro="" textlink="">
          <xdr:nvSpPr>
            <xdr:cNvPr id="192" name="Freeform 3757">
              <a:extLst>
                <a:ext uri="{FF2B5EF4-FFF2-40B4-BE49-F238E27FC236}">
                  <a16:creationId xmlns:a16="http://schemas.microsoft.com/office/drawing/2014/main" id="{A2EAF6E9-2925-4235-BD12-04CE8B8D3D8E}"/>
                </a:ext>
              </a:extLst>
            </xdr:cNvPr>
            <xdr:cNvSpPr>
              <a:spLocks/>
            </xdr:cNvSpPr>
          </xdr:nvSpPr>
          <xdr:spPr bwMode="auto">
            <a:xfrm>
              <a:off x="667" y="97"/>
              <a:ext cx="6" cy="6"/>
            </a:xfrm>
            <a:custGeom>
              <a:avLst/>
              <a:gdLst>
                <a:gd name="T0" fmla="+- 0 671 667"/>
                <a:gd name="T1" fmla="*/ T0 w 6"/>
                <a:gd name="T2" fmla="+- 0 97 97"/>
                <a:gd name="T3" fmla="*/ 97 h 6"/>
                <a:gd name="T4" fmla="+- 0 668 667"/>
                <a:gd name="T5" fmla="*/ T4 w 6"/>
                <a:gd name="T6" fmla="+- 0 97 97"/>
                <a:gd name="T7" fmla="*/ 97 h 6"/>
                <a:gd name="T8" fmla="+- 0 667 667"/>
                <a:gd name="T9" fmla="*/ T8 w 6"/>
                <a:gd name="T10" fmla="+- 0 98 97"/>
                <a:gd name="T11" fmla="*/ 98 h 6"/>
                <a:gd name="T12" fmla="+- 0 667 667"/>
                <a:gd name="T13" fmla="*/ T12 w 6"/>
                <a:gd name="T14" fmla="+- 0 101 97"/>
                <a:gd name="T15" fmla="*/ 101 h 6"/>
                <a:gd name="T16" fmla="+- 0 668 667"/>
                <a:gd name="T17" fmla="*/ T16 w 6"/>
                <a:gd name="T18" fmla="+- 0 102 97"/>
                <a:gd name="T19" fmla="*/ 102 h 6"/>
                <a:gd name="T20" fmla="+- 0 671 667"/>
                <a:gd name="T21" fmla="*/ T20 w 6"/>
                <a:gd name="T22" fmla="+- 0 102 97"/>
                <a:gd name="T23" fmla="*/ 102 h 6"/>
                <a:gd name="T24" fmla="+- 0 672 667"/>
                <a:gd name="T25" fmla="*/ T24 w 6"/>
                <a:gd name="T26" fmla="+- 0 101 97"/>
                <a:gd name="T27" fmla="*/ 101 h 6"/>
                <a:gd name="T28" fmla="+- 0 672 667"/>
                <a:gd name="T29" fmla="*/ T28 w 6"/>
                <a:gd name="T30" fmla="+- 0 98 97"/>
                <a:gd name="T31" fmla="*/ 98 h 6"/>
                <a:gd name="T32" fmla="+- 0 671 667"/>
                <a:gd name="T33" fmla="*/ T32 w 6"/>
                <a:gd name="T34" fmla="+- 0 97 97"/>
                <a:gd name="T35" fmla="*/ 97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93" name="Picture 192">
              <a:extLst>
                <a:ext uri="{FF2B5EF4-FFF2-40B4-BE49-F238E27FC236}">
                  <a16:creationId xmlns:a16="http://schemas.microsoft.com/office/drawing/2014/main" id="{0CC57152-B9D2-42F6-94B3-57A6F3E72A9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42" y="103"/>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4" name="Picture 193">
              <a:extLst>
                <a:ext uri="{FF2B5EF4-FFF2-40B4-BE49-F238E27FC236}">
                  <a16:creationId xmlns:a16="http://schemas.microsoft.com/office/drawing/2014/main" id="{BA4FF001-A168-4E92-AC62-4645580BA37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42" y="103"/>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7" name="Group 26">
            <a:extLst>
              <a:ext uri="{FF2B5EF4-FFF2-40B4-BE49-F238E27FC236}">
                <a16:creationId xmlns:a16="http://schemas.microsoft.com/office/drawing/2014/main" id="{DCBE5E96-5FB3-49A1-B070-51C57F781147}"/>
              </a:ext>
            </a:extLst>
          </xdr:cNvPr>
          <xdr:cNvGrpSpPr>
            <a:grpSpLocks/>
          </xdr:cNvGrpSpPr>
        </xdr:nvGrpSpPr>
        <xdr:grpSpPr bwMode="auto">
          <a:xfrm>
            <a:off x="647" y="110"/>
            <a:ext cx="13" cy="10"/>
            <a:chOff x="647" y="110"/>
            <a:chExt cx="13" cy="10"/>
          </a:xfrm>
        </xdr:grpSpPr>
        <xdr:sp macro="" textlink="">
          <xdr:nvSpPr>
            <xdr:cNvPr id="190" name="Freeform 3753">
              <a:extLst>
                <a:ext uri="{FF2B5EF4-FFF2-40B4-BE49-F238E27FC236}">
                  <a16:creationId xmlns:a16="http://schemas.microsoft.com/office/drawing/2014/main" id="{A1A088CD-BFDF-4849-B573-6CE2C30CA2CD}"/>
                </a:ext>
              </a:extLst>
            </xdr:cNvPr>
            <xdr:cNvSpPr>
              <a:spLocks/>
            </xdr:cNvSpPr>
          </xdr:nvSpPr>
          <xdr:spPr bwMode="auto">
            <a:xfrm>
              <a:off x="647" y="110"/>
              <a:ext cx="13" cy="10"/>
            </a:xfrm>
            <a:custGeom>
              <a:avLst/>
              <a:gdLst>
                <a:gd name="T0" fmla="+- 0 647 647"/>
                <a:gd name="T1" fmla="*/ T0 w 13"/>
                <a:gd name="T2" fmla="+- 0 116 110"/>
                <a:gd name="T3" fmla="*/ 116 h 10"/>
                <a:gd name="T4" fmla="+- 0 647 647"/>
                <a:gd name="T5" fmla="*/ T4 w 13"/>
                <a:gd name="T6" fmla="+- 0 116 110"/>
                <a:gd name="T7" fmla="*/ 116 h 10"/>
                <a:gd name="T8" fmla="+- 0 649 647"/>
                <a:gd name="T9" fmla="*/ T8 w 13"/>
                <a:gd name="T10" fmla="+- 0 118 110"/>
                <a:gd name="T11" fmla="*/ 118 h 10"/>
                <a:gd name="T12" fmla="+- 0 653 647"/>
                <a:gd name="T13" fmla="*/ T12 w 13"/>
                <a:gd name="T14" fmla="+- 0 119 110"/>
                <a:gd name="T15" fmla="*/ 119 h 10"/>
                <a:gd name="T16" fmla="+- 0 656 647"/>
                <a:gd name="T17" fmla="*/ T16 w 13"/>
                <a:gd name="T18" fmla="+- 0 117 110"/>
                <a:gd name="T19" fmla="*/ 117 h 10"/>
                <a:gd name="T20" fmla="+- 0 651 647"/>
                <a:gd name="T21" fmla="*/ T20 w 13"/>
                <a:gd name="T22" fmla="+- 0 117 110"/>
                <a:gd name="T23" fmla="*/ 117 h 10"/>
                <a:gd name="T24" fmla="+- 0 649 647"/>
                <a:gd name="T25" fmla="*/ T24 w 13"/>
                <a:gd name="T26" fmla="+- 0 117 110"/>
                <a:gd name="T27" fmla="*/ 117 h 10"/>
                <a:gd name="T28" fmla="+- 0 647 647"/>
                <a:gd name="T29" fmla="*/ T28 w 13"/>
                <a:gd name="T30" fmla="+- 0 116 110"/>
                <a:gd name="T31" fmla="*/ 116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0" y="6"/>
                  </a:moveTo>
                  <a:lnTo>
                    <a:pt x="0" y="6"/>
                  </a:lnTo>
                  <a:lnTo>
                    <a:pt x="2" y="8"/>
                  </a:lnTo>
                  <a:lnTo>
                    <a:pt x="6" y="9"/>
                  </a:lnTo>
                  <a:lnTo>
                    <a:pt x="9" y="7"/>
                  </a:lnTo>
                  <a:lnTo>
                    <a:pt x="4" y="7"/>
                  </a:lnTo>
                  <a:lnTo>
                    <a:pt x="2" y="7"/>
                  </a:lnTo>
                  <a:lnTo>
                    <a:pt x="0"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91" name="Freeform 3752">
              <a:extLst>
                <a:ext uri="{FF2B5EF4-FFF2-40B4-BE49-F238E27FC236}">
                  <a16:creationId xmlns:a16="http://schemas.microsoft.com/office/drawing/2014/main" id="{99F652CD-A86F-4B3A-B9BE-5236A492DED7}"/>
                </a:ext>
              </a:extLst>
            </xdr:cNvPr>
            <xdr:cNvSpPr>
              <a:spLocks/>
            </xdr:cNvSpPr>
          </xdr:nvSpPr>
          <xdr:spPr bwMode="auto">
            <a:xfrm>
              <a:off x="647" y="110"/>
              <a:ext cx="13" cy="10"/>
            </a:xfrm>
            <a:custGeom>
              <a:avLst/>
              <a:gdLst>
                <a:gd name="T0" fmla="+- 0 658 647"/>
                <a:gd name="T1" fmla="*/ T0 w 13"/>
                <a:gd name="T2" fmla="+- 0 110 110"/>
                <a:gd name="T3" fmla="*/ 110 h 10"/>
                <a:gd name="T4" fmla="+- 0 658 647"/>
                <a:gd name="T5" fmla="*/ T4 w 13"/>
                <a:gd name="T6" fmla="+- 0 112 110"/>
                <a:gd name="T7" fmla="*/ 112 h 10"/>
                <a:gd name="T8" fmla="+- 0 656 647"/>
                <a:gd name="T9" fmla="*/ T8 w 13"/>
                <a:gd name="T10" fmla="+- 0 115 110"/>
                <a:gd name="T11" fmla="*/ 115 h 10"/>
                <a:gd name="T12" fmla="+- 0 651 647"/>
                <a:gd name="T13" fmla="*/ T12 w 13"/>
                <a:gd name="T14" fmla="+- 0 117 110"/>
                <a:gd name="T15" fmla="*/ 117 h 10"/>
                <a:gd name="T16" fmla="+- 0 656 647"/>
                <a:gd name="T17" fmla="*/ T16 w 13"/>
                <a:gd name="T18" fmla="+- 0 117 110"/>
                <a:gd name="T19" fmla="*/ 117 h 10"/>
                <a:gd name="T20" fmla="+- 0 658 647"/>
                <a:gd name="T21" fmla="*/ T20 w 13"/>
                <a:gd name="T22" fmla="+- 0 116 110"/>
                <a:gd name="T23" fmla="*/ 116 h 10"/>
                <a:gd name="T24" fmla="+- 0 659 647"/>
                <a:gd name="T25" fmla="*/ T24 w 13"/>
                <a:gd name="T26" fmla="+- 0 113 110"/>
                <a:gd name="T27" fmla="*/ 113 h 10"/>
                <a:gd name="T28" fmla="+- 0 658 647"/>
                <a:gd name="T29" fmla="*/ T28 w 13"/>
                <a:gd name="T30" fmla="+- 0 110 110"/>
                <a:gd name="T31" fmla="*/ 110 h 1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3" h="10">
                  <a:moveTo>
                    <a:pt x="11" y="0"/>
                  </a:moveTo>
                  <a:lnTo>
                    <a:pt x="11" y="2"/>
                  </a:lnTo>
                  <a:lnTo>
                    <a:pt x="9" y="5"/>
                  </a:lnTo>
                  <a:lnTo>
                    <a:pt x="4" y="7"/>
                  </a:lnTo>
                  <a:lnTo>
                    <a:pt x="9" y="7"/>
                  </a:lnTo>
                  <a:lnTo>
                    <a:pt x="11" y="6"/>
                  </a:lnTo>
                  <a:lnTo>
                    <a:pt x="12" y="3"/>
                  </a:lnTo>
                  <a:lnTo>
                    <a:pt x="1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8" name="Group 27">
            <a:extLst>
              <a:ext uri="{FF2B5EF4-FFF2-40B4-BE49-F238E27FC236}">
                <a16:creationId xmlns:a16="http://schemas.microsoft.com/office/drawing/2014/main" id="{B520D594-21F8-48C4-ADB5-10A64D381235}"/>
              </a:ext>
            </a:extLst>
          </xdr:cNvPr>
          <xdr:cNvGrpSpPr>
            <a:grpSpLocks/>
          </xdr:cNvGrpSpPr>
        </xdr:nvGrpSpPr>
        <xdr:grpSpPr bwMode="auto">
          <a:xfrm>
            <a:off x="649" y="106"/>
            <a:ext cx="6" cy="6"/>
            <a:chOff x="649" y="106"/>
            <a:chExt cx="6" cy="6"/>
          </a:xfrm>
        </xdr:grpSpPr>
        <xdr:sp macro="" textlink="">
          <xdr:nvSpPr>
            <xdr:cNvPr id="187" name="Freeform 3750">
              <a:extLst>
                <a:ext uri="{FF2B5EF4-FFF2-40B4-BE49-F238E27FC236}">
                  <a16:creationId xmlns:a16="http://schemas.microsoft.com/office/drawing/2014/main" id="{6029A391-A882-4EA6-8FDB-9E6C09154D2A}"/>
                </a:ext>
              </a:extLst>
            </xdr:cNvPr>
            <xdr:cNvSpPr>
              <a:spLocks/>
            </xdr:cNvSpPr>
          </xdr:nvSpPr>
          <xdr:spPr bwMode="auto">
            <a:xfrm>
              <a:off x="649" y="106"/>
              <a:ext cx="6" cy="6"/>
            </a:xfrm>
            <a:custGeom>
              <a:avLst/>
              <a:gdLst>
                <a:gd name="T0" fmla="+- 0 654 649"/>
                <a:gd name="T1" fmla="*/ T0 w 6"/>
                <a:gd name="T2" fmla="+- 0 106 106"/>
                <a:gd name="T3" fmla="*/ 106 h 6"/>
                <a:gd name="T4" fmla="+- 0 651 649"/>
                <a:gd name="T5" fmla="*/ T4 w 6"/>
                <a:gd name="T6" fmla="+- 0 106 106"/>
                <a:gd name="T7" fmla="*/ 106 h 6"/>
                <a:gd name="T8" fmla="+- 0 649 649"/>
                <a:gd name="T9" fmla="*/ T8 w 6"/>
                <a:gd name="T10" fmla="+- 0 107 106"/>
                <a:gd name="T11" fmla="*/ 107 h 6"/>
                <a:gd name="T12" fmla="+- 0 649 649"/>
                <a:gd name="T13" fmla="*/ T12 w 6"/>
                <a:gd name="T14" fmla="+- 0 110 106"/>
                <a:gd name="T15" fmla="*/ 110 h 6"/>
                <a:gd name="T16" fmla="+- 0 651 649"/>
                <a:gd name="T17" fmla="*/ T16 w 6"/>
                <a:gd name="T18" fmla="+- 0 111 106"/>
                <a:gd name="T19" fmla="*/ 111 h 6"/>
                <a:gd name="T20" fmla="+- 0 654 649"/>
                <a:gd name="T21" fmla="*/ T20 w 6"/>
                <a:gd name="T22" fmla="+- 0 111 106"/>
                <a:gd name="T23" fmla="*/ 111 h 6"/>
                <a:gd name="T24" fmla="+- 0 655 649"/>
                <a:gd name="T25" fmla="*/ T24 w 6"/>
                <a:gd name="T26" fmla="+- 0 110 106"/>
                <a:gd name="T27" fmla="*/ 110 h 6"/>
                <a:gd name="T28" fmla="+- 0 655 649"/>
                <a:gd name="T29" fmla="*/ T28 w 6"/>
                <a:gd name="T30" fmla="+- 0 107 106"/>
                <a:gd name="T31" fmla="*/ 107 h 6"/>
                <a:gd name="T32" fmla="+- 0 654 649"/>
                <a:gd name="T33" fmla="*/ T32 w 6"/>
                <a:gd name="T34" fmla="+- 0 106 106"/>
                <a:gd name="T35" fmla="*/ 106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5" y="0"/>
                  </a:moveTo>
                  <a:lnTo>
                    <a:pt x="2" y="0"/>
                  </a:lnTo>
                  <a:lnTo>
                    <a:pt x="0" y="1"/>
                  </a:lnTo>
                  <a:lnTo>
                    <a:pt x="0" y="4"/>
                  </a:lnTo>
                  <a:lnTo>
                    <a:pt x="2" y="5"/>
                  </a:lnTo>
                  <a:lnTo>
                    <a:pt x="5" y="5"/>
                  </a:lnTo>
                  <a:lnTo>
                    <a:pt x="6" y="4"/>
                  </a:lnTo>
                  <a:lnTo>
                    <a:pt x="6" y="1"/>
                  </a:lnTo>
                  <a:lnTo>
                    <a:pt x="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88" name="Picture 187">
              <a:extLst>
                <a:ext uri="{FF2B5EF4-FFF2-40B4-BE49-F238E27FC236}">
                  <a16:creationId xmlns:a16="http://schemas.microsoft.com/office/drawing/2014/main" id="{E2E5FD6D-BF9C-4031-AD74-A33AE4E2C33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12" y="198"/>
              <a:ext cx="11" cy="1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9" name="Picture 188">
              <a:extLst>
                <a:ext uri="{FF2B5EF4-FFF2-40B4-BE49-F238E27FC236}">
                  <a16:creationId xmlns:a16="http://schemas.microsoft.com/office/drawing/2014/main" id="{81E3B17C-1669-4100-A488-5C16DE4E2E96}"/>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12" y="198"/>
              <a:ext cx="11" cy="1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9" name="Group 28">
            <a:extLst>
              <a:ext uri="{FF2B5EF4-FFF2-40B4-BE49-F238E27FC236}">
                <a16:creationId xmlns:a16="http://schemas.microsoft.com/office/drawing/2014/main" id="{1461A085-91A2-4092-A03F-E26148CC756F}"/>
              </a:ext>
            </a:extLst>
          </xdr:cNvPr>
          <xdr:cNvGrpSpPr>
            <a:grpSpLocks/>
          </xdr:cNvGrpSpPr>
        </xdr:nvGrpSpPr>
        <xdr:grpSpPr bwMode="auto">
          <a:xfrm>
            <a:off x="714" y="204"/>
            <a:ext cx="8" cy="7"/>
            <a:chOff x="714" y="204"/>
            <a:chExt cx="8" cy="7"/>
          </a:xfrm>
        </xdr:grpSpPr>
        <xdr:sp macro="" textlink="">
          <xdr:nvSpPr>
            <xdr:cNvPr id="185" name="Freeform 3746">
              <a:extLst>
                <a:ext uri="{FF2B5EF4-FFF2-40B4-BE49-F238E27FC236}">
                  <a16:creationId xmlns:a16="http://schemas.microsoft.com/office/drawing/2014/main" id="{6FB8F9A9-46CD-43B2-A08F-AB5F74BD0478}"/>
                </a:ext>
              </a:extLst>
            </xdr:cNvPr>
            <xdr:cNvSpPr>
              <a:spLocks/>
            </xdr:cNvSpPr>
          </xdr:nvSpPr>
          <xdr:spPr bwMode="auto">
            <a:xfrm>
              <a:off x="714" y="204"/>
              <a:ext cx="8" cy="7"/>
            </a:xfrm>
            <a:custGeom>
              <a:avLst/>
              <a:gdLst>
                <a:gd name="T0" fmla="+- 0 714 714"/>
                <a:gd name="T1" fmla="*/ T0 w 8"/>
                <a:gd name="T2" fmla="+- 0 204 204"/>
                <a:gd name="T3" fmla="*/ 204 h 7"/>
                <a:gd name="T4" fmla="+- 0 714 714"/>
                <a:gd name="T5" fmla="*/ T4 w 8"/>
                <a:gd name="T6" fmla="+- 0 206 204"/>
                <a:gd name="T7" fmla="*/ 206 h 7"/>
                <a:gd name="T8" fmla="+- 0 714 714"/>
                <a:gd name="T9" fmla="*/ T8 w 8"/>
                <a:gd name="T10" fmla="+- 0 209 204"/>
                <a:gd name="T11" fmla="*/ 209 h 7"/>
                <a:gd name="T12" fmla="+- 0 718 714"/>
                <a:gd name="T13" fmla="*/ T12 w 8"/>
                <a:gd name="T14" fmla="+- 0 211 204"/>
                <a:gd name="T15" fmla="*/ 211 h 7"/>
                <a:gd name="T16" fmla="+- 0 720 714"/>
                <a:gd name="T17" fmla="*/ T16 w 8"/>
                <a:gd name="T18" fmla="+- 0 210 204"/>
                <a:gd name="T19" fmla="*/ 210 h 7"/>
                <a:gd name="T20" fmla="+- 0 720 714"/>
                <a:gd name="T21" fmla="*/ T20 w 8"/>
                <a:gd name="T22" fmla="+- 0 209 204"/>
                <a:gd name="T23" fmla="*/ 209 h 7"/>
                <a:gd name="T24" fmla="+- 0 718 714"/>
                <a:gd name="T25" fmla="*/ T24 w 8"/>
                <a:gd name="T26" fmla="+- 0 209 204"/>
                <a:gd name="T27" fmla="*/ 209 h 7"/>
                <a:gd name="T28" fmla="+- 0 715 714"/>
                <a:gd name="T29" fmla="*/ T28 w 8"/>
                <a:gd name="T30" fmla="+- 0 207 204"/>
                <a:gd name="T31" fmla="*/ 207 h 7"/>
                <a:gd name="T32" fmla="+- 0 714 714"/>
                <a:gd name="T33" fmla="*/ T32 w 8"/>
                <a:gd name="T34" fmla="+- 0 206 204"/>
                <a:gd name="T35" fmla="*/ 206 h 7"/>
                <a:gd name="T36" fmla="+- 0 714 714"/>
                <a:gd name="T37" fmla="*/ T36 w 8"/>
                <a:gd name="T38" fmla="+- 0 204 204"/>
                <a:gd name="T39" fmla="*/ 204 h 7"/>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 h="7">
                  <a:moveTo>
                    <a:pt x="0" y="0"/>
                  </a:moveTo>
                  <a:lnTo>
                    <a:pt x="0" y="2"/>
                  </a:lnTo>
                  <a:lnTo>
                    <a:pt x="0" y="5"/>
                  </a:lnTo>
                  <a:lnTo>
                    <a:pt x="4" y="7"/>
                  </a:lnTo>
                  <a:lnTo>
                    <a:pt x="6" y="6"/>
                  </a:lnTo>
                  <a:lnTo>
                    <a:pt x="6" y="5"/>
                  </a:lnTo>
                  <a:lnTo>
                    <a:pt x="4" y="5"/>
                  </a:lnTo>
                  <a:lnTo>
                    <a:pt x="1" y="3"/>
                  </a:lnTo>
                  <a:lnTo>
                    <a:pt x="0" y="2"/>
                  </a:lnTo>
                  <a:lnTo>
                    <a:pt x="0"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86" name="Freeform 3745">
              <a:extLst>
                <a:ext uri="{FF2B5EF4-FFF2-40B4-BE49-F238E27FC236}">
                  <a16:creationId xmlns:a16="http://schemas.microsoft.com/office/drawing/2014/main" id="{9BB9DC13-AA34-4B84-B6D6-5C0FB3A428C1}"/>
                </a:ext>
              </a:extLst>
            </xdr:cNvPr>
            <xdr:cNvSpPr>
              <a:spLocks/>
            </xdr:cNvSpPr>
          </xdr:nvSpPr>
          <xdr:spPr bwMode="auto">
            <a:xfrm>
              <a:off x="714" y="204"/>
              <a:ext cx="8" cy="7"/>
            </a:xfrm>
            <a:custGeom>
              <a:avLst/>
              <a:gdLst>
                <a:gd name="T0" fmla="+- 0 721 714"/>
                <a:gd name="T1" fmla="*/ T0 w 8"/>
                <a:gd name="T2" fmla="+- 0 208 204"/>
                <a:gd name="T3" fmla="*/ 208 h 7"/>
                <a:gd name="T4" fmla="+- 0 720 714"/>
                <a:gd name="T5" fmla="*/ T4 w 8"/>
                <a:gd name="T6" fmla="+- 0 209 204"/>
                <a:gd name="T7" fmla="*/ 209 h 7"/>
                <a:gd name="T8" fmla="+- 0 718 714"/>
                <a:gd name="T9" fmla="*/ T8 w 8"/>
                <a:gd name="T10" fmla="+- 0 209 204"/>
                <a:gd name="T11" fmla="*/ 209 h 7"/>
                <a:gd name="T12" fmla="+- 0 720 714"/>
                <a:gd name="T13" fmla="*/ T12 w 8"/>
                <a:gd name="T14" fmla="+- 0 209 204"/>
                <a:gd name="T15" fmla="*/ 209 h 7"/>
                <a:gd name="T16" fmla="+- 0 721 714"/>
                <a:gd name="T17" fmla="*/ T16 w 8"/>
                <a:gd name="T18" fmla="+- 0 208 204"/>
                <a:gd name="T19" fmla="*/ 208 h 7"/>
              </a:gdLst>
              <a:ahLst/>
              <a:cxnLst>
                <a:cxn ang="0">
                  <a:pos x="T1" y="T3"/>
                </a:cxn>
                <a:cxn ang="0">
                  <a:pos x="T5" y="T7"/>
                </a:cxn>
                <a:cxn ang="0">
                  <a:pos x="T9" y="T11"/>
                </a:cxn>
                <a:cxn ang="0">
                  <a:pos x="T13" y="T15"/>
                </a:cxn>
                <a:cxn ang="0">
                  <a:pos x="T17" y="T19"/>
                </a:cxn>
              </a:cxnLst>
              <a:rect l="0" t="0" r="r" b="b"/>
              <a:pathLst>
                <a:path w="8" h="7">
                  <a:moveTo>
                    <a:pt x="7" y="4"/>
                  </a:moveTo>
                  <a:lnTo>
                    <a:pt x="6" y="5"/>
                  </a:lnTo>
                  <a:lnTo>
                    <a:pt x="4" y="5"/>
                  </a:lnTo>
                  <a:lnTo>
                    <a:pt x="6" y="5"/>
                  </a:lnTo>
                  <a:lnTo>
                    <a:pt x="7" y="4"/>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0" name="Group 29">
            <a:extLst>
              <a:ext uri="{FF2B5EF4-FFF2-40B4-BE49-F238E27FC236}">
                <a16:creationId xmlns:a16="http://schemas.microsoft.com/office/drawing/2014/main" id="{9A272AFF-F251-4207-8766-F3EFEEB409C7}"/>
              </a:ext>
            </a:extLst>
          </xdr:cNvPr>
          <xdr:cNvGrpSpPr>
            <a:grpSpLocks/>
          </xdr:cNvGrpSpPr>
        </xdr:nvGrpSpPr>
        <xdr:grpSpPr bwMode="auto">
          <a:xfrm>
            <a:off x="718" y="201"/>
            <a:ext cx="4" cy="5"/>
            <a:chOff x="718" y="201"/>
            <a:chExt cx="4" cy="5"/>
          </a:xfrm>
        </xdr:grpSpPr>
        <xdr:sp macro="" textlink="">
          <xdr:nvSpPr>
            <xdr:cNvPr id="182" name="Freeform 3743">
              <a:extLst>
                <a:ext uri="{FF2B5EF4-FFF2-40B4-BE49-F238E27FC236}">
                  <a16:creationId xmlns:a16="http://schemas.microsoft.com/office/drawing/2014/main" id="{26672378-4025-4BAC-9F2E-9A890823CC79}"/>
                </a:ext>
              </a:extLst>
            </xdr:cNvPr>
            <xdr:cNvSpPr>
              <a:spLocks/>
            </xdr:cNvSpPr>
          </xdr:nvSpPr>
          <xdr:spPr bwMode="auto">
            <a:xfrm>
              <a:off x="718" y="201"/>
              <a:ext cx="4" cy="5"/>
            </a:xfrm>
            <a:custGeom>
              <a:avLst/>
              <a:gdLst>
                <a:gd name="T0" fmla="+- 0 720 718"/>
                <a:gd name="T1" fmla="*/ T0 w 4"/>
                <a:gd name="T2" fmla="+- 0 201 201"/>
                <a:gd name="T3" fmla="*/ 201 h 5"/>
                <a:gd name="T4" fmla="+- 0 718 718"/>
                <a:gd name="T5" fmla="*/ T4 w 4"/>
                <a:gd name="T6" fmla="+- 0 203 201"/>
                <a:gd name="T7" fmla="*/ 203 h 5"/>
                <a:gd name="T8" fmla="+- 0 718 718"/>
                <a:gd name="T9" fmla="*/ T8 w 4"/>
                <a:gd name="T10" fmla="+- 0 204 201"/>
                <a:gd name="T11" fmla="*/ 204 h 5"/>
                <a:gd name="T12" fmla="+- 0 719 718"/>
                <a:gd name="T13" fmla="*/ T12 w 4"/>
                <a:gd name="T14" fmla="+- 0 206 201"/>
                <a:gd name="T15" fmla="*/ 206 h 5"/>
                <a:gd name="T16" fmla="+- 0 720 718"/>
                <a:gd name="T17" fmla="*/ T16 w 4"/>
                <a:gd name="T18" fmla="+- 0 206 201"/>
                <a:gd name="T19" fmla="*/ 206 h 5"/>
                <a:gd name="T20" fmla="+- 0 721 718"/>
                <a:gd name="T21" fmla="*/ T20 w 4"/>
                <a:gd name="T22" fmla="+- 0 204 201"/>
                <a:gd name="T23" fmla="*/ 204 h 5"/>
                <a:gd name="T24" fmla="+- 0 721 718"/>
                <a:gd name="T25" fmla="*/ T24 w 4"/>
                <a:gd name="T26" fmla="+- 0 203 201"/>
                <a:gd name="T27" fmla="*/ 203 h 5"/>
                <a:gd name="T28" fmla="+- 0 721 718"/>
                <a:gd name="T29" fmla="*/ T28 w 4"/>
                <a:gd name="T30" fmla="+- 0 201 201"/>
                <a:gd name="T31" fmla="*/ 201 h 5"/>
                <a:gd name="T32" fmla="+- 0 720 718"/>
                <a:gd name="T33" fmla="*/ T32 w 4"/>
                <a:gd name="T34" fmla="+- 0 201 201"/>
                <a:gd name="T35" fmla="*/ 201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4" h="5">
                  <a:moveTo>
                    <a:pt x="2" y="0"/>
                  </a:moveTo>
                  <a:lnTo>
                    <a:pt x="0" y="2"/>
                  </a:lnTo>
                  <a:lnTo>
                    <a:pt x="0" y="3"/>
                  </a:lnTo>
                  <a:lnTo>
                    <a:pt x="1" y="5"/>
                  </a:lnTo>
                  <a:lnTo>
                    <a:pt x="2" y="5"/>
                  </a:lnTo>
                  <a:lnTo>
                    <a:pt x="3" y="3"/>
                  </a:lnTo>
                  <a:lnTo>
                    <a:pt x="3" y="2"/>
                  </a:lnTo>
                  <a:lnTo>
                    <a:pt x="3" y="0"/>
                  </a:lnTo>
                  <a:lnTo>
                    <a:pt x="2"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83" name="Picture 182">
              <a:extLst>
                <a:ext uri="{FF2B5EF4-FFF2-40B4-BE49-F238E27FC236}">
                  <a16:creationId xmlns:a16="http://schemas.microsoft.com/office/drawing/2014/main" id="{0C22E673-466C-4ADA-A809-243F7B89433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1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4" name="Picture 183">
              <a:extLst>
                <a:ext uri="{FF2B5EF4-FFF2-40B4-BE49-F238E27FC236}">
                  <a16:creationId xmlns:a16="http://schemas.microsoft.com/office/drawing/2014/main" id="{B8E99F47-14C1-44CC-8DA5-146790A3AED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1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1" name="Group 30">
            <a:extLst>
              <a:ext uri="{FF2B5EF4-FFF2-40B4-BE49-F238E27FC236}">
                <a16:creationId xmlns:a16="http://schemas.microsoft.com/office/drawing/2014/main" id="{69B62A4D-ABA5-47C3-814A-87962F3C576A}"/>
              </a:ext>
            </a:extLst>
          </xdr:cNvPr>
          <xdr:cNvGrpSpPr>
            <a:grpSpLocks/>
          </xdr:cNvGrpSpPr>
        </xdr:nvGrpSpPr>
        <xdr:grpSpPr bwMode="auto">
          <a:xfrm>
            <a:off x="610" y="114"/>
            <a:ext cx="15" cy="15"/>
            <a:chOff x="610" y="114"/>
            <a:chExt cx="15" cy="15"/>
          </a:xfrm>
        </xdr:grpSpPr>
        <xdr:sp macro="" textlink="">
          <xdr:nvSpPr>
            <xdr:cNvPr id="179" name="Freeform 3739">
              <a:extLst>
                <a:ext uri="{FF2B5EF4-FFF2-40B4-BE49-F238E27FC236}">
                  <a16:creationId xmlns:a16="http://schemas.microsoft.com/office/drawing/2014/main" id="{E9FF879F-5021-432F-9342-F22304F4EE9E}"/>
                </a:ext>
              </a:extLst>
            </xdr:cNvPr>
            <xdr:cNvSpPr>
              <a:spLocks/>
            </xdr:cNvSpPr>
          </xdr:nvSpPr>
          <xdr:spPr bwMode="auto">
            <a:xfrm>
              <a:off x="610" y="114"/>
              <a:ext cx="15" cy="15"/>
            </a:xfrm>
            <a:custGeom>
              <a:avLst/>
              <a:gdLst>
                <a:gd name="T0" fmla="+- 0 619 610"/>
                <a:gd name="T1" fmla="*/ T0 w 15"/>
                <a:gd name="T2" fmla="+- 0 114 114"/>
                <a:gd name="T3" fmla="*/ 114 h 15"/>
                <a:gd name="T4" fmla="+- 0 615 610"/>
                <a:gd name="T5" fmla="*/ T4 w 15"/>
                <a:gd name="T6" fmla="+- 0 114 114"/>
                <a:gd name="T7" fmla="*/ 114 h 15"/>
                <a:gd name="T8" fmla="+- 0 613 610"/>
                <a:gd name="T9" fmla="*/ T8 w 15"/>
                <a:gd name="T10" fmla="+- 0 115 114"/>
                <a:gd name="T11" fmla="*/ 115 h 15"/>
                <a:gd name="T12" fmla="+- 0 610 610"/>
                <a:gd name="T13" fmla="*/ T12 w 15"/>
                <a:gd name="T14" fmla="+- 0 118 114"/>
                <a:gd name="T15" fmla="*/ 118 h 15"/>
                <a:gd name="T16" fmla="+- 0 610 610"/>
                <a:gd name="T17" fmla="*/ T16 w 15"/>
                <a:gd name="T18" fmla="+- 0 119 114"/>
                <a:gd name="T19" fmla="*/ 119 h 15"/>
                <a:gd name="T20" fmla="+- 0 610 610"/>
                <a:gd name="T21" fmla="*/ T20 w 15"/>
                <a:gd name="T22" fmla="+- 0 123 114"/>
                <a:gd name="T23" fmla="*/ 123 h 15"/>
                <a:gd name="T24" fmla="+- 0 611 610"/>
                <a:gd name="T25" fmla="*/ T24 w 15"/>
                <a:gd name="T26" fmla="+- 0 125 114"/>
                <a:gd name="T27" fmla="*/ 125 h 15"/>
                <a:gd name="T28" fmla="+- 0 612 610"/>
                <a:gd name="T29" fmla="*/ T28 w 15"/>
                <a:gd name="T30" fmla="+- 0 127 114"/>
                <a:gd name="T31" fmla="*/ 127 h 15"/>
                <a:gd name="T32" fmla="+- 0 614 610"/>
                <a:gd name="T33" fmla="*/ T32 w 15"/>
                <a:gd name="T34" fmla="+- 0 128 114"/>
                <a:gd name="T35" fmla="*/ 128 h 15"/>
                <a:gd name="T36" fmla="+- 0 615 610"/>
                <a:gd name="T37" fmla="*/ T36 w 15"/>
                <a:gd name="T38" fmla="+- 0 128 114"/>
                <a:gd name="T39" fmla="*/ 128 h 15"/>
                <a:gd name="T40" fmla="+- 0 619 610"/>
                <a:gd name="T41" fmla="*/ T40 w 15"/>
                <a:gd name="T42" fmla="+- 0 128 114"/>
                <a:gd name="T43" fmla="*/ 128 h 15"/>
                <a:gd name="T44" fmla="+- 0 621 610"/>
                <a:gd name="T45" fmla="*/ T44 w 15"/>
                <a:gd name="T46" fmla="+- 0 127 114"/>
                <a:gd name="T47" fmla="*/ 127 h 15"/>
                <a:gd name="T48" fmla="+- 0 621 610"/>
                <a:gd name="T49" fmla="*/ T48 w 15"/>
                <a:gd name="T50" fmla="+- 0 127 114"/>
                <a:gd name="T51" fmla="*/ 127 h 15"/>
                <a:gd name="T52" fmla="+- 0 616 610"/>
                <a:gd name="T53" fmla="*/ T52 w 15"/>
                <a:gd name="T54" fmla="+- 0 127 114"/>
                <a:gd name="T55" fmla="*/ 127 h 15"/>
                <a:gd name="T56" fmla="+- 0 614 610"/>
                <a:gd name="T57" fmla="*/ T56 w 15"/>
                <a:gd name="T58" fmla="+- 0 127 114"/>
                <a:gd name="T59" fmla="*/ 127 h 15"/>
                <a:gd name="T60" fmla="+- 0 613 610"/>
                <a:gd name="T61" fmla="*/ T60 w 15"/>
                <a:gd name="T62" fmla="+- 0 126 114"/>
                <a:gd name="T63" fmla="*/ 126 h 15"/>
                <a:gd name="T64" fmla="+- 0 613 610"/>
                <a:gd name="T65" fmla="*/ T64 w 15"/>
                <a:gd name="T66" fmla="+- 0 126 114"/>
                <a:gd name="T67" fmla="*/ 126 h 15"/>
                <a:gd name="T68" fmla="+- 0 613 610"/>
                <a:gd name="T69" fmla="*/ T68 w 15"/>
                <a:gd name="T70" fmla="+- 0 126 114"/>
                <a:gd name="T71" fmla="*/ 126 h 15"/>
                <a:gd name="T72" fmla="+- 0 612 610"/>
                <a:gd name="T73" fmla="*/ T72 w 15"/>
                <a:gd name="T74" fmla="+- 0 125 114"/>
                <a:gd name="T75" fmla="*/ 125 h 15"/>
                <a:gd name="T76" fmla="+- 0 611 610"/>
                <a:gd name="T77" fmla="*/ T76 w 15"/>
                <a:gd name="T78" fmla="+- 0 123 114"/>
                <a:gd name="T79" fmla="*/ 123 h 15"/>
                <a:gd name="T80" fmla="+- 0 611 610"/>
                <a:gd name="T81" fmla="*/ T80 w 15"/>
                <a:gd name="T82" fmla="+- 0 119 114"/>
                <a:gd name="T83" fmla="*/ 119 h 15"/>
                <a:gd name="T84" fmla="+- 0 611 610"/>
                <a:gd name="T85" fmla="*/ T84 w 15"/>
                <a:gd name="T86" fmla="+- 0 118 114"/>
                <a:gd name="T87" fmla="*/ 118 h 15"/>
                <a:gd name="T88" fmla="+- 0 613 610"/>
                <a:gd name="T89" fmla="*/ T88 w 15"/>
                <a:gd name="T90" fmla="+- 0 115 114"/>
                <a:gd name="T91" fmla="*/ 115 h 15"/>
                <a:gd name="T92" fmla="+- 0 615 610"/>
                <a:gd name="T93" fmla="*/ T92 w 15"/>
                <a:gd name="T94" fmla="+- 0 115 114"/>
                <a:gd name="T95" fmla="*/ 115 h 15"/>
                <a:gd name="T96" fmla="+- 0 621 610"/>
                <a:gd name="T97" fmla="*/ T96 w 15"/>
                <a:gd name="T98" fmla="+- 0 115 114"/>
                <a:gd name="T99" fmla="*/ 115 h 15"/>
                <a:gd name="T100" fmla="+- 0 620 610"/>
                <a:gd name="T101" fmla="*/ T100 w 15"/>
                <a:gd name="T102" fmla="+- 0 114 114"/>
                <a:gd name="T103" fmla="*/ 114 h 15"/>
                <a:gd name="T104" fmla="+- 0 619 610"/>
                <a:gd name="T105" fmla="*/ T104 w 15"/>
                <a:gd name="T106" fmla="+- 0 114 114"/>
                <a:gd name="T107" fmla="*/ 11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Lst>
              <a:rect l="0" t="0" r="r" b="b"/>
              <a:pathLst>
                <a:path w="15" h="15">
                  <a:moveTo>
                    <a:pt x="9" y="0"/>
                  </a:moveTo>
                  <a:lnTo>
                    <a:pt x="5" y="0"/>
                  </a:lnTo>
                  <a:lnTo>
                    <a:pt x="3" y="1"/>
                  </a:lnTo>
                  <a:lnTo>
                    <a:pt x="0" y="4"/>
                  </a:lnTo>
                  <a:lnTo>
                    <a:pt x="0" y="5"/>
                  </a:lnTo>
                  <a:lnTo>
                    <a:pt x="0" y="9"/>
                  </a:lnTo>
                  <a:lnTo>
                    <a:pt x="1" y="11"/>
                  </a:lnTo>
                  <a:lnTo>
                    <a:pt x="2" y="13"/>
                  </a:lnTo>
                  <a:lnTo>
                    <a:pt x="4" y="14"/>
                  </a:lnTo>
                  <a:lnTo>
                    <a:pt x="5" y="14"/>
                  </a:lnTo>
                  <a:lnTo>
                    <a:pt x="9" y="14"/>
                  </a:lnTo>
                  <a:lnTo>
                    <a:pt x="11" y="13"/>
                  </a:lnTo>
                  <a:lnTo>
                    <a:pt x="6" y="13"/>
                  </a:lnTo>
                  <a:lnTo>
                    <a:pt x="4" y="13"/>
                  </a:lnTo>
                  <a:lnTo>
                    <a:pt x="3" y="12"/>
                  </a:lnTo>
                  <a:lnTo>
                    <a:pt x="2" y="11"/>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80" name="Freeform 3738">
              <a:extLst>
                <a:ext uri="{FF2B5EF4-FFF2-40B4-BE49-F238E27FC236}">
                  <a16:creationId xmlns:a16="http://schemas.microsoft.com/office/drawing/2014/main" id="{72AA0A0C-33DB-4CAE-B393-BA7F91A2FC2C}"/>
                </a:ext>
              </a:extLst>
            </xdr:cNvPr>
            <xdr:cNvSpPr>
              <a:spLocks/>
            </xdr:cNvSpPr>
          </xdr:nvSpPr>
          <xdr:spPr bwMode="auto">
            <a:xfrm>
              <a:off x="610" y="114"/>
              <a:ext cx="15" cy="15"/>
            </a:xfrm>
            <a:custGeom>
              <a:avLst/>
              <a:gdLst>
                <a:gd name="T0" fmla="+- 0 621 610"/>
                <a:gd name="T1" fmla="*/ T0 w 15"/>
                <a:gd name="T2" fmla="+- 0 115 114"/>
                <a:gd name="T3" fmla="*/ 115 h 15"/>
                <a:gd name="T4" fmla="+- 0 618 610"/>
                <a:gd name="T5" fmla="*/ T4 w 15"/>
                <a:gd name="T6" fmla="+- 0 115 114"/>
                <a:gd name="T7" fmla="*/ 115 h 15"/>
                <a:gd name="T8" fmla="+- 0 620 610"/>
                <a:gd name="T9" fmla="*/ T8 w 15"/>
                <a:gd name="T10" fmla="+- 0 115 114"/>
                <a:gd name="T11" fmla="*/ 115 h 15"/>
                <a:gd name="T12" fmla="+- 0 623 610"/>
                <a:gd name="T13" fmla="*/ T12 w 15"/>
                <a:gd name="T14" fmla="+- 0 117 114"/>
                <a:gd name="T15" fmla="*/ 117 h 15"/>
                <a:gd name="T16" fmla="+- 0 623 610"/>
                <a:gd name="T17" fmla="*/ T16 w 15"/>
                <a:gd name="T18" fmla="+- 0 119 114"/>
                <a:gd name="T19" fmla="*/ 119 h 15"/>
                <a:gd name="T20" fmla="+- 0 623 610"/>
                <a:gd name="T21" fmla="*/ T20 w 15"/>
                <a:gd name="T22" fmla="+- 0 123 114"/>
                <a:gd name="T23" fmla="*/ 123 h 15"/>
                <a:gd name="T24" fmla="+- 0 623 610"/>
                <a:gd name="T25" fmla="*/ T24 w 15"/>
                <a:gd name="T26" fmla="+- 0 124 114"/>
                <a:gd name="T27" fmla="*/ 124 h 15"/>
                <a:gd name="T28" fmla="+- 0 621 610"/>
                <a:gd name="T29" fmla="*/ T28 w 15"/>
                <a:gd name="T30" fmla="+- 0 127 114"/>
                <a:gd name="T31" fmla="*/ 127 h 15"/>
                <a:gd name="T32" fmla="+- 0 619 610"/>
                <a:gd name="T33" fmla="*/ T32 w 15"/>
                <a:gd name="T34" fmla="+- 0 127 114"/>
                <a:gd name="T35" fmla="*/ 127 h 15"/>
                <a:gd name="T36" fmla="+- 0 621 610"/>
                <a:gd name="T37" fmla="*/ T36 w 15"/>
                <a:gd name="T38" fmla="+- 0 127 114"/>
                <a:gd name="T39" fmla="*/ 127 h 15"/>
                <a:gd name="T40" fmla="+- 0 624 610"/>
                <a:gd name="T41" fmla="*/ T40 w 15"/>
                <a:gd name="T42" fmla="+- 0 124 114"/>
                <a:gd name="T43" fmla="*/ 124 h 15"/>
                <a:gd name="T44" fmla="+- 0 624 610"/>
                <a:gd name="T45" fmla="*/ T44 w 15"/>
                <a:gd name="T46" fmla="+- 0 123 114"/>
                <a:gd name="T47" fmla="*/ 123 h 15"/>
                <a:gd name="T48" fmla="+- 0 624 610"/>
                <a:gd name="T49" fmla="*/ T48 w 15"/>
                <a:gd name="T50" fmla="+- 0 119 114"/>
                <a:gd name="T51" fmla="*/ 119 h 15"/>
                <a:gd name="T52" fmla="+- 0 624 610"/>
                <a:gd name="T53" fmla="*/ T52 w 15"/>
                <a:gd name="T54" fmla="+- 0 117 114"/>
                <a:gd name="T55" fmla="*/ 117 h 15"/>
                <a:gd name="T56" fmla="+- 0 621 610"/>
                <a:gd name="T57" fmla="*/ T56 w 15"/>
                <a:gd name="T58" fmla="+- 0 115 114"/>
                <a:gd name="T59" fmla="*/ 11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5" h="15">
                  <a:moveTo>
                    <a:pt x="11" y="1"/>
                  </a:moveTo>
                  <a:lnTo>
                    <a:pt x="8" y="1"/>
                  </a:lnTo>
                  <a:lnTo>
                    <a:pt x="10" y="1"/>
                  </a:lnTo>
                  <a:lnTo>
                    <a:pt x="13" y="3"/>
                  </a:lnTo>
                  <a:lnTo>
                    <a:pt x="13" y="5"/>
                  </a:lnTo>
                  <a:lnTo>
                    <a:pt x="13" y="9"/>
                  </a:lnTo>
                  <a:lnTo>
                    <a:pt x="13" y="10"/>
                  </a:lnTo>
                  <a:lnTo>
                    <a:pt x="11" y="13"/>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81" name="Freeform 3737">
              <a:extLst>
                <a:ext uri="{FF2B5EF4-FFF2-40B4-BE49-F238E27FC236}">
                  <a16:creationId xmlns:a16="http://schemas.microsoft.com/office/drawing/2014/main" id="{F6AE4C3F-D343-4D2C-A13D-235F640759E2}"/>
                </a:ext>
              </a:extLst>
            </xdr:cNvPr>
            <xdr:cNvSpPr>
              <a:spLocks/>
            </xdr:cNvSpPr>
          </xdr:nvSpPr>
          <xdr:spPr bwMode="auto">
            <a:xfrm>
              <a:off x="610" y="114"/>
              <a:ext cx="15" cy="15"/>
            </a:xfrm>
            <a:custGeom>
              <a:avLst/>
              <a:gdLst>
                <a:gd name="T0" fmla="+- 0 613 610"/>
                <a:gd name="T1" fmla="*/ T0 w 15"/>
                <a:gd name="T2" fmla="+- 0 126 114"/>
                <a:gd name="T3" fmla="*/ 126 h 15"/>
                <a:gd name="T4" fmla="+- 0 613 610"/>
                <a:gd name="T5" fmla="*/ T4 w 15"/>
                <a:gd name="T6" fmla="+- 0 126 114"/>
                <a:gd name="T7" fmla="*/ 126 h 15"/>
                <a:gd name="T8" fmla="+- 0 613 610"/>
                <a:gd name="T9" fmla="*/ T8 w 15"/>
                <a:gd name="T10" fmla="+- 0 126 114"/>
                <a:gd name="T11" fmla="*/ 126 h 15"/>
                <a:gd name="T12" fmla="+- 0 613 610"/>
                <a:gd name="T13" fmla="*/ T12 w 15"/>
                <a:gd name="T14" fmla="+- 0 126 114"/>
                <a:gd name="T15" fmla="*/ 126 h 15"/>
              </a:gdLst>
              <a:ahLst/>
              <a:cxnLst>
                <a:cxn ang="0">
                  <a:pos x="T1" y="T3"/>
                </a:cxn>
                <a:cxn ang="0">
                  <a:pos x="T5" y="T7"/>
                </a:cxn>
                <a:cxn ang="0">
                  <a:pos x="T9" y="T11"/>
                </a:cxn>
                <a:cxn ang="0">
                  <a:pos x="T13" y="T15"/>
                </a:cxn>
              </a:cxnLst>
              <a:rect l="0" t="0" r="r" b="b"/>
              <a:pathLst>
                <a:path w="15" h="15">
                  <a:moveTo>
                    <a:pt x="3" y="12"/>
                  </a:move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2" name="Group 31">
            <a:extLst>
              <a:ext uri="{FF2B5EF4-FFF2-40B4-BE49-F238E27FC236}">
                <a16:creationId xmlns:a16="http://schemas.microsoft.com/office/drawing/2014/main" id="{F9E454CC-746B-47CC-93CD-D2F393C7722B}"/>
              </a:ext>
            </a:extLst>
          </xdr:cNvPr>
          <xdr:cNvGrpSpPr>
            <a:grpSpLocks/>
          </xdr:cNvGrpSpPr>
        </xdr:nvGrpSpPr>
        <xdr:grpSpPr bwMode="auto">
          <a:xfrm>
            <a:off x="610" y="114"/>
            <a:ext cx="15" cy="15"/>
            <a:chOff x="610" y="114"/>
            <a:chExt cx="15" cy="15"/>
          </a:xfrm>
        </xdr:grpSpPr>
        <xdr:sp macro="" textlink="">
          <xdr:nvSpPr>
            <xdr:cNvPr id="176" name="Freeform 3735">
              <a:extLst>
                <a:ext uri="{FF2B5EF4-FFF2-40B4-BE49-F238E27FC236}">
                  <a16:creationId xmlns:a16="http://schemas.microsoft.com/office/drawing/2014/main" id="{075A2168-C6FD-48DE-A4B8-9798F910C208}"/>
                </a:ext>
              </a:extLst>
            </xdr:cNvPr>
            <xdr:cNvSpPr>
              <a:spLocks/>
            </xdr:cNvSpPr>
          </xdr:nvSpPr>
          <xdr:spPr bwMode="auto">
            <a:xfrm>
              <a:off x="610" y="114"/>
              <a:ext cx="15" cy="15"/>
            </a:xfrm>
            <a:custGeom>
              <a:avLst/>
              <a:gdLst>
                <a:gd name="T0" fmla="+- 0 613 610"/>
                <a:gd name="T1" fmla="*/ T0 w 15"/>
                <a:gd name="T2" fmla="+- 0 126 114"/>
                <a:gd name="T3" fmla="*/ 126 h 15"/>
                <a:gd name="T4" fmla="+- 0 612 610"/>
                <a:gd name="T5" fmla="*/ T4 w 15"/>
                <a:gd name="T6" fmla="+- 0 126 114"/>
                <a:gd name="T7" fmla="*/ 126 h 15"/>
                <a:gd name="T8" fmla="+- 0 614 610"/>
                <a:gd name="T9" fmla="*/ T8 w 15"/>
                <a:gd name="T10" fmla="+- 0 128 114"/>
                <a:gd name="T11" fmla="*/ 128 h 15"/>
                <a:gd name="T12" fmla="+- 0 615 610"/>
                <a:gd name="T13" fmla="*/ T12 w 15"/>
                <a:gd name="T14" fmla="+- 0 128 114"/>
                <a:gd name="T15" fmla="*/ 128 h 15"/>
                <a:gd name="T16" fmla="+- 0 619 610"/>
                <a:gd name="T17" fmla="*/ T16 w 15"/>
                <a:gd name="T18" fmla="+- 0 128 114"/>
                <a:gd name="T19" fmla="*/ 128 h 15"/>
                <a:gd name="T20" fmla="+- 0 621 610"/>
                <a:gd name="T21" fmla="*/ T20 w 15"/>
                <a:gd name="T22" fmla="+- 0 127 114"/>
                <a:gd name="T23" fmla="*/ 127 h 15"/>
                <a:gd name="T24" fmla="+- 0 621 610"/>
                <a:gd name="T25" fmla="*/ T24 w 15"/>
                <a:gd name="T26" fmla="+- 0 127 114"/>
                <a:gd name="T27" fmla="*/ 127 h 15"/>
                <a:gd name="T28" fmla="+- 0 616 610"/>
                <a:gd name="T29" fmla="*/ T28 w 15"/>
                <a:gd name="T30" fmla="+- 0 127 114"/>
                <a:gd name="T31" fmla="*/ 127 h 15"/>
                <a:gd name="T32" fmla="+- 0 614 610"/>
                <a:gd name="T33" fmla="*/ T32 w 15"/>
                <a:gd name="T34" fmla="+- 0 127 114"/>
                <a:gd name="T35" fmla="*/ 127 h 15"/>
                <a:gd name="T36" fmla="+- 0 613 610"/>
                <a:gd name="T37" fmla="*/ T36 w 15"/>
                <a:gd name="T38" fmla="+- 0 126 114"/>
                <a:gd name="T39" fmla="*/ 126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5" h="15">
                  <a:moveTo>
                    <a:pt x="3" y="12"/>
                  </a:moveTo>
                  <a:lnTo>
                    <a:pt x="2" y="12"/>
                  </a:lnTo>
                  <a:lnTo>
                    <a:pt x="4" y="14"/>
                  </a:lnTo>
                  <a:lnTo>
                    <a:pt x="5" y="14"/>
                  </a:lnTo>
                  <a:lnTo>
                    <a:pt x="9" y="14"/>
                  </a:lnTo>
                  <a:lnTo>
                    <a:pt x="11" y="13"/>
                  </a:lnTo>
                  <a:lnTo>
                    <a:pt x="6" y="13"/>
                  </a:lnTo>
                  <a:lnTo>
                    <a:pt x="4" y="13"/>
                  </a:ln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77" name="Freeform 3734">
              <a:extLst>
                <a:ext uri="{FF2B5EF4-FFF2-40B4-BE49-F238E27FC236}">
                  <a16:creationId xmlns:a16="http://schemas.microsoft.com/office/drawing/2014/main" id="{D12461D7-A5A4-48AE-907E-871BF010CD06}"/>
                </a:ext>
              </a:extLst>
            </xdr:cNvPr>
            <xdr:cNvSpPr>
              <a:spLocks/>
            </xdr:cNvSpPr>
          </xdr:nvSpPr>
          <xdr:spPr bwMode="auto">
            <a:xfrm>
              <a:off x="610" y="114"/>
              <a:ext cx="15" cy="15"/>
            </a:xfrm>
            <a:custGeom>
              <a:avLst/>
              <a:gdLst>
                <a:gd name="T0" fmla="+- 0 621 610"/>
                <a:gd name="T1" fmla="*/ T0 w 15"/>
                <a:gd name="T2" fmla="+- 0 115 114"/>
                <a:gd name="T3" fmla="*/ 115 h 15"/>
                <a:gd name="T4" fmla="+- 0 618 610"/>
                <a:gd name="T5" fmla="*/ T4 w 15"/>
                <a:gd name="T6" fmla="+- 0 115 114"/>
                <a:gd name="T7" fmla="*/ 115 h 15"/>
                <a:gd name="T8" fmla="+- 0 620 610"/>
                <a:gd name="T9" fmla="*/ T8 w 15"/>
                <a:gd name="T10" fmla="+- 0 115 114"/>
                <a:gd name="T11" fmla="*/ 115 h 15"/>
                <a:gd name="T12" fmla="+- 0 623 610"/>
                <a:gd name="T13" fmla="*/ T12 w 15"/>
                <a:gd name="T14" fmla="+- 0 117 114"/>
                <a:gd name="T15" fmla="*/ 117 h 15"/>
                <a:gd name="T16" fmla="+- 0 623 610"/>
                <a:gd name="T17" fmla="*/ T16 w 15"/>
                <a:gd name="T18" fmla="+- 0 119 114"/>
                <a:gd name="T19" fmla="*/ 119 h 15"/>
                <a:gd name="T20" fmla="+- 0 623 610"/>
                <a:gd name="T21" fmla="*/ T20 w 15"/>
                <a:gd name="T22" fmla="+- 0 123 114"/>
                <a:gd name="T23" fmla="*/ 123 h 15"/>
                <a:gd name="T24" fmla="+- 0 623 610"/>
                <a:gd name="T25" fmla="*/ T24 w 15"/>
                <a:gd name="T26" fmla="+- 0 124 114"/>
                <a:gd name="T27" fmla="*/ 124 h 15"/>
                <a:gd name="T28" fmla="+- 0 622 610"/>
                <a:gd name="T29" fmla="*/ T28 w 15"/>
                <a:gd name="T30" fmla="+- 0 125 114"/>
                <a:gd name="T31" fmla="*/ 125 h 15"/>
                <a:gd name="T32" fmla="+- 0 621 610"/>
                <a:gd name="T33" fmla="*/ T32 w 15"/>
                <a:gd name="T34" fmla="+- 0 127 114"/>
                <a:gd name="T35" fmla="*/ 127 h 15"/>
                <a:gd name="T36" fmla="+- 0 619 610"/>
                <a:gd name="T37" fmla="*/ T36 w 15"/>
                <a:gd name="T38" fmla="+- 0 127 114"/>
                <a:gd name="T39" fmla="*/ 127 h 15"/>
                <a:gd name="T40" fmla="+- 0 621 610"/>
                <a:gd name="T41" fmla="*/ T40 w 15"/>
                <a:gd name="T42" fmla="+- 0 127 114"/>
                <a:gd name="T43" fmla="*/ 127 h 15"/>
                <a:gd name="T44" fmla="+- 0 624 610"/>
                <a:gd name="T45" fmla="*/ T44 w 15"/>
                <a:gd name="T46" fmla="+- 0 124 114"/>
                <a:gd name="T47" fmla="*/ 124 h 15"/>
                <a:gd name="T48" fmla="+- 0 624 610"/>
                <a:gd name="T49" fmla="*/ T48 w 15"/>
                <a:gd name="T50" fmla="+- 0 123 114"/>
                <a:gd name="T51" fmla="*/ 123 h 15"/>
                <a:gd name="T52" fmla="+- 0 624 610"/>
                <a:gd name="T53" fmla="*/ T52 w 15"/>
                <a:gd name="T54" fmla="+- 0 119 114"/>
                <a:gd name="T55" fmla="*/ 119 h 15"/>
                <a:gd name="T56" fmla="+- 0 624 610"/>
                <a:gd name="T57" fmla="*/ T56 w 15"/>
                <a:gd name="T58" fmla="+- 0 117 114"/>
                <a:gd name="T59" fmla="*/ 117 h 15"/>
                <a:gd name="T60" fmla="+- 0 621 610"/>
                <a:gd name="T61" fmla="*/ T60 w 15"/>
                <a:gd name="T62" fmla="+- 0 115 114"/>
                <a:gd name="T63" fmla="*/ 11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5" h="15">
                  <a:moveTo>
                    <a:pt x="11" y="1"/>
                  </a:moveTo>
                  <a:lnTo>
                    <a:pt x="8" y="1"/>
                  </a:lnTo>
                  <a:lnTo>
                    <a:pt x="10" y="1"/>
                  </a:lnTo>
                  <a:lnTo>
                    <a:pt x="13" y="3"/>
                  </a:lnTo>
                  <a:lnTo>
                    <a:pt x="13" y="5"/>
                  </a:lnTo>
                  <a:lnTo>
                    <a:pt x="13" y="9"/>
                  </a:lnTo>
                  <a:lnTo>
                    <a:pt x="13" y="10"/>
                  </a:lnTo>
                  <a:lnTo>
                    <a:pt x="12" y="11"/>
                  </a:lnTo>
                  <a:lnTo>
                    <a:pt x="11" y="13"/>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78" name="Freeform 3733">
              <a:extLst>
                <a:ext uri="{FF2B5EF4-FFF2-40B4-BE49-F238E27FC236}">
                  <a16:creationId xmlns:a16="http://schemas.microsoft.com/office/drawing/2014/main" id="{A8735F94-3C14-4D60-A6AC-C5793C62781E}"/>
                </a:ext>
              </a:extLst>
            </xdr:cNvPr>
            <xdr:cNvSpPr>
              <a:spLocks/>
            </xdr:cNvSpPr>
          </xdr:nvSpPr>
          <xdr:spPr bwMode="auto">
            <a:xfrm>
              <a:off x="610" y="114"/>
              <a:ext cx="15" cy="15"/>
            </a:xfrm>
            <a:custGeom>
              <a:avLst/>
              <a:gdLst>
                <a:gd name="T0" fmla="+- 0 619 610"/>
                <a:gd name="T1" fmla="*/ T0 w 15"/>
                <a:gd name="T2" fmla="+- 0 114 114"/>
                <a:gd name="T3" fmla="*/ 114 h 15"/>
                <a:gd name="T4" fmla="+- 0 615 610"/>
                <a:gd name="T5" fmla="*/ T4 w 15"/>
                <a:gd name="T6" fmla="+- 0 114 114"/>
                <a:gd name="T7" fmla="*/ 114 h 15"/>
                <a:gd name="T8" fmla="+- 0 613 610"/>
                <a:gd name="T9" fmla="*/ T8 w 15"/>
                <a:gd name="T10" fmla="+- 0 115 114"/>
                <a:gd name="T11" fmla="*/ 115 h 15"/>
                <a:gd name="T12" fmla="+- 0 610 610"/>
                <a:gd name="T13" fmla="*/ T12 w 15"/>
                <a:gd name="T14" fmla="+- 0 118 114"/>
                <a:gd name="T15" fmla="*/ 118 h 15"/>
                <a:gd name="T16" fmla="+- 0 610 610"/>
                <a:gd name="T17" fmla="*/ T16 w 15"/>
                <a:gd name="T18" fmla="+- 0 119 114"/>
                <a:gd name="T19" fmla="*/ 119 h 15"/>
                <a:gd name="T20" fmla="+- 0 610 610"/>
                <a:gd name="T21" fmla="*/ T20 w 15"/>
                <a:gd name="T22" fmla="+- 0 123 114"/>
                <a:gd name="T23" fmla="*/ 123 h 15"/>
                <a:gd name="T24" fmla="+- 0 610 610"/>
                <a:gd name="T25" fmla="*/ T24 w 15"/>
                <a:gd name="T26" fmla="+- 0 125 114"/>
                <a:gd name="T27" fmla="*/ 125 h 15"/>
                <a:gd name="T28" fmla="+- 0 612 610"/>
                <a:gd name="T29" fmla="*/ T28 w 15"/>
                <a:gd name="T30" fmla="+- 0 126 114"/>
                <a:gd name="T31" fmla="*/ 126 h 15"/>
                <a:gd name="T32" fmla="+- 0 613 610"/>
                <a:gd name="T33" fmla="*/ T32 w 15"/>
                <a:gd name="T34" fmla="+- 0 126 114"/>
                <a:gd name="T35" fmla="*/ 126 h 15"/>
                <a:gd name="T36" fmla="+- 0 611 610"/>
                <a:gd name="T37" fmla="*/ T36 w 15"/>
                <a:gd name="T38" fmla="+- 0 124 114"/>
                <a:gd name="T39" fmla="*/ 124 h 15"/>
                <a:gd name="T40" fmla="+- 0 611 610"/>
                <a:gd name="T41" fmla="*/ T40 w 15"/>
                <a:gd name="T42" fmla="+- 0 123 114"/>
                <a:gd name="T43" fmla="*/ 123 h 15"/>
                <a:gd name="T44" fmla="+- 0 611 610"/>
                <a:gd name="T45" fmla="*/ T44 w 15"/>
                <a:gd name="T46" fmla="+- 0 119 114"/>
                <a:gd name="T47" fmla="*/ 119 h 15"/>
                <a:gd name="T48" fmla="+- 0 611 610"/>
                <a:gd name="T49" fmla="*/ T48 w 15"/>
                <a:gd name="T50" fmla="+- 0 118 114"/>
                <a:gd name="T51" fmla="*/ 118 h 15"/>
                <a:gd name="T52" fmla="+- 0 613 610"/>
                <a:gd name="T53" fmla="*/ T52 w 15"/>
                <a:gd name="T54" fmla="+- 0 115 114"/>
                <a:gd name="T55" fmla="*/ 115 h 15"/>
                <a:gd name="T56" fmla="+- 0 615 610"/>
                <a:gd name="T57" fmla="*/ T56 w 15"/>
                <a:gd name="T58" fmla="+- 0 115 114"/>
                <a:gd name="T59" fmla="*/ 115 h 15"/>
                <a:gd name="T60" fmla="+- 0 621 610"/>
                <a:gd name="T61" fmla="*/ T60 w 15"/>
                <a:gd name="T62" fmla="+- 0 115 114"/>
                <a:gd name="T63" fmla="*/ 115 h 15"/>
                <a:gd name="T64" fmla="+- 0 620 610"/>
                <a:gd name="T65" fmla="*/ T64 w 15"/>
                <a:gd name="T66" fmla="+- 0 114 114"/>
                <a:gd name="T67" fmla="*/ 114 h 15"/>
                <a:gd name="T68" fmla="+- 0 619 610"/>
                <a:gd name="T69" fmla="*/ T68 w 15"/>
                <a:gd name="T70" fmla="+- 0 114 114"/>
                <a:gd name="T71" fmla="*/ 11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Lst>
              <a:rect l="0" t="0" r="r" b="b"/>
              <a:pathLst>
                <a:path w="15" h="15">
                  <a:moveTo>
                    <a:pt x="9" y="0"/>
                  </a:moveTo>
                  <a:lnTo>
                    <a:pt x="5" y="0"/>
                  </a:lnTo>
                  <a:lnTo>
                    <a:pt x="3" y="1"/>
                  </a:lnTo>
                  <a:lnTo>
                    <a:pt x="0" y="4"/>
                  </a:lnTo>
                  <a:lnTo>
                    <a:pt x="0" y="5"/>
                  </a:lnTo>
                  <a:lnTo>
                    <a:pt x="0" y="9"/>
                  </a:lnTo>
                  <a:lnTo>
                    <a:pt x="0" y="11"/>
                  </a:lnTo>
                  <a:lnTo>
                    <a:pt x="2" y="12"/>
                  </a:lnTo>
                  <a:lnTo>
                    <a:pt x="3" y="12"/>
                  </a:lnTo>
                  <a:lnTo>
                    <a:pt x="1" y="10"/>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3" name="Group 32">
            <a:extLst>
              <a:ext uri="{FF2B5EF4-FFF2-40B4-BE49-F238E27FC236}">
                <a16:creationId xmlns:a16="http://schemas.microsoft.com/office/drawing/2014/main" id="{AA590924-C795-4ADD-AADF-2E6894FE4FD3}"/>
              </a:ext>
            </a:extLst>
          </xdr:cNvPr>
          <xdr:cNvGrpSpPr>
            <a:grpSpLocks/>
          </xdr:cNvGrpSpPr>
        </xdr:nvGrpSpPr>
        <xdr:grpSpPr bwMode="auto">
          <a:xfrm>
            <a:off x="613" y="120"/>
            <a:ext cx="10" cy="8"/>
            <a:chOff x="613" y="120"/>
            <a:chExt cx="10" cy="8"/>
          </a:xfrm>
        </xdr:grpSpPr>
        <xdr:sp macro="" textlink="">
          <xdr:nvSpPr>
            <xdr:cNvPr id="174" name="Freeform 3731">
              <a:extLst>
                <a:ext uri="{FF2B5EF4-FFF2-40B4-BE49-F238E27FC236}">
                  <a16:creationId xmlns:a16="http://schemas.microsoft.com/office/drawing/2014/main" id="{D2761AFB-7452-44AE-A606-EF236D5A15EB}"/>
                </a:ext>
              </a:extLst>
            </xdr:cNvPr>
            <xdr:cNvSpPr>
              <a:spLocks/>
            </xdr:cNvSpPr>
          </xdr:nvSpPr>
          <xdr:spPr bwMode="auto">
            <a:xfrm>
              <a:off x="613" y="120"/>
              <a:ext cx="10" cy="8"/>
            </a:xfrm>
            <a:custGeom>
              <a:avLst/>
              <a:gdLst>
                <a:gd name="T0" fmla="+- 0 613 613"/>
                <a:gd name="T1" fmla="*/ T0 w 10"/>
                <a:gd name="T2" fmla="+- 0 124 120"/>
                <a:gd name="T3" fmla="*/ 124 h 8"/>
                <a:gd name="T4" fmla="+- 0 615 613"/>
                <a:gd name="T5" fmla="*/ T4 w 10"/>
                <a:gd name="T6" fmla="+- 0 126 120"/>
                <a:gd name="T7" fmla="*/ 126 h 8"/>
                <a:gd name="T8" fmla="+- 0 617 613"/>
                <a:gd name="T9" fmla="*/ T8 w 10"/>
                <a:gd name="T10" fmla="+- 0 127 120"/>
                <a:gd name="T11" fmla="*/ 127 h 8"/>
                <a:gd name="T12" fmla="+- 0 620 613"/>
                <a:gd name="T13" fmla="*/ T12 w 10"/>
                <a:gd name="T14" fmla="+- 0 125 120"/>
                <a:gd name="T15" fmla="*/ 125 h 8"/>
                <a:gd name="T16" fmla="+- 0 617 613"/>
                <a:gd name="T17" fmla="*/ T16 w 10"/>
                <a:gd name="T18" fmla="+- 0 125 120"/>
                <a:gd name="T19" fmla="*/ 125 h 8"/>
                <a:gd name="T20" fmla="+- 0 614 613"/>
                <a:gd name="T21" fmla="*/ T20 w 10"/>
                <a:gd name="T22" fmla="+- 0 125 120"/>
                <a:gd name="T23" fmla="*/ 125 h 8"/>
                <a:gd name="T24" fmla="+- 0 613 613"/>
                <a:gd name="T25" fmla="*/ T24 w 10"/>
                <a:gd name="T26" fmla="+- 0 124 120"/>
                <a:gd name="T27" fmla="*/ 124 h 8"/>
              </a:gdLst>
              <a:ahLst/>
              <a:cxnLst>
                <a:cxn ang="0">
                  <a:pos x="T1" y="T3"/>
                </a:cxn>
                <a:cxn ang="0">
                  <a:pos x="T5" y="T7"/>
                </a:cxn>
                <a:cxn ang="0">
                  <a:pos x="T9" y="T11"/>
                </a:cxn>
                <a:cxn ang="0">
                  <a:pos x="T13" y="T15"/>
                </a:cxn>
                <a:cxn ang="0">
                  <a:pos x="T17" y="T19"/>
                </a:cxn>
                <a:cxn ang="0">
                  <a:pos x="T21" y="T23"/>
                </a:cxn>
                <a:cxn ang="0">
                  <a:pos x="T25" y="T27"/>
                </a:cxn>
              </a:cxnLst>
              <a:rect l="0" t="0" r="r" b="b"/>
              <a:pathLst>
                <a:path w="10" h="8">
                  <a:moveTo>
                    <a:pt x="0" y="4"/>
                  </a:moveTo>
                  <a:lnTo>
                    <a:pt x="2" y="6"/>
                  </a:lnTo>
                  <a:lnTo>
                    <a:pt x="4" y="7"/>
                  </a:lnTo>
                  <a:lnTo>
                    <a:pt x="7" y="5"/>
                  </a:lnTo>
                  <a:lnTo>
                    <a:pt x="4" y="5"/>
                  </a:lnTo>
                  <a:lnTo>
                    <a:pt x="1" y="5"/>
                  </a:lnTo>
                  <a:lnTo>
                    <a:pt x="0" y="4"/>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75" name="Freeform 3730">
              <a:extLst>
                <a:ext uri="{FF2B5EF4-FFF2-40B4-BE49-F238E27FC236}">
                  <a16:creationId xmlns:a16="http://schemas.microsoft.com/office/drawing/2014/main" id="{61767F38-5158-4F07-9869-8BBF732B7AEB}"/>
                </a:ext>
              </a:extLst>
            </xdr:cNvPr>
            <xdr:cNvSpPr>
              <a:spLocks/>
            </xdr:cNvSpPr>
          </xdr:nvSpPr>
          <xdr:spPr bwMode="auto">
            <a:xfrm>
              <a:off x="613" y="120"/>
              <a:ext cx="10" cy="8"/>
            </a:xfrm>
            <a:custGeom>
              <a:avLst/>
              <a:gdLst>
                <a:gd name="T0" fmla="+- 0 622 613"/>
                <a:gd name="T1" fmla="*/ T0 w 10"/>
                <a:gd name="T2" fmla="+- 0 120 120"/>
                <a:gd name="T3" fmla="*/ 120 h 8"/>
                <a:gd name="T4" fmla="+- 0 622 613"/>
                <a:gd name="T5" fmla="*/ T4 w 10"/>
                <a:gd name="T6" fmla="+- 0 122 120"/>
                <a:gd name="T7" fmla="*/ 122 h 8"/>
                <a:gd name="T8" fmla="+- 0 620 613"/>
                <a:gd name="T9" fmla="*/ T8 w 10"/>
                <a:gd name="T10" fmla="+- 0 123 120"/>
                <a:gd name="T11" fmla="*/ 123 h 8"/>
                <a:gd name="T12" fmla="+- 0 617 613"/>
                <a:gd name="T13" fmla="*/ T12 w 10"/>
                <a:gd name="T14" fmla="+- 0 125 120"/>
                <a:gd name="T15" fmla="*/ 125 h 8"/>
                <a:gd name="T16" fmla="+- 0 620 613"/>
                <a:gd name="T17" fmla="*/ T16 w 10"/>
                <a:gd name="T18" fmla="+- 0 125 120"/>
                <a:gd name="T19" fmla="*/ 125 h 8"/>
                <a:gd name="T20" fmla="+- 0 622 613"/>
                <a:gd name="T21" fmla="*/ T20 w 10"/>
                <a:gd name="T22" fmla="+- 0 125 120"/>
                <a:gd name="T23" fmla="*/ 125 h 8"/>
                <a:gd name="T24" fmla="+- 0 622 613"/>
                <a:gd name="T25" fmla="*/ T24 w 10"/>
                <a:gd name="T26" fmla="+- 0 122 120"/>
                <a:gd name="T27" fmla="*/ 122 h 8"/>
                <a:gd name="T28" fmla="+- 0 622 613"/>
                <a:gd name="T29" fmla="*/ T28 w 10"/>
                <a:gd name="T30" fmla="+- 0 120 120"/>
                <a:gd name="T31" fmla="*/ 120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9" y="0"/>
                  </a:moveTo>
                  <a:lnTo>
                    <a:pt x="9" y="2"/>
                  </a:lnTo>
                  <a:lnTo>
                    <a:pt x="7" y="3"/>
                  </a:lnTo>
                  <a:lnTo>
                    <a:pt x="4" y="5"/>
                  </a:lnTo>
                  <a:lnTo>
                    <a:pt x="7" y="5"/>
                  </a:lnTo>
                  <a:lnTo>
                    <a:pt x="9" y="5"/>
                  </a:lnTo>
                  <a:lnTo>
                    <a:pt x="9" y="2"/>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4" name="Group 33">
            <a:extLst>
              <a:ext uri="{FF2B5EF4-FFF2-40B4-BE49-F238E27FC236}">
                <a16:creationId xmlns:a16="http://schemas.microsoft.com/office/drawing/2014/main" id="{FCCEE067-87B9-4982-87E9-E170490B29CB}"/>
              </a:ext>
            </a:extLst>
          </xdr:cNvPr>
          <xdr:cNvGrpSpPr>
            <a:grpSpLocks/>
          </xdr:cNvGrpSpPr>
        </xdr:nvGrpSpPr>
        <xdr:grpSpPr bwMode="auto">
          <a:xfrm>
            <a:off x="615" y="116"/>
            <a:ext cx="5" cy="5"/>
            <a:chOff x="615" y="116"/>
            <a:chExt cx="5" cy="5"/>
          </a:xfrm>
        </xdr:grpSpPr>
        <xdr:sp macro="" textlink="">
          <xdr:nvSpPr>
            <xdr:cNvPr id="171" name="Freeform 3728">
              <a:extLst>
                <a:ext uri="{FF2B5EF4-FFF2-40B4-BE49-F238E27FC236}">
                  <a16:creationId xmlns:a16="http://schemas.microsoft.com/office/drawing/2014/main" id="{4422FFDD-D4E4-4E00-A3F7-73B7B5644ACE}"/>
                </a:ext>
              </a:extLst>
            </xdr:cNvPr>
            <xdr:cNvSpPr>
              <a:spLocks/>
            </xdr:cNvSpPr>
          </xdr:nvSpPr>
          <xdr:spPr bwMode="auto">
            <a:xfrm>
              <a:off x="615" y="116"/>
              <a:ext cx="5" cy="5"/>
            </a:xfrm>
            <a:custGeom>
              <a:avLst/>
              <a:gdLst>
                <a:gd name="T0" fmla="+- 0 618 615"/>
                <a:gd name="T1" fmla="*/ T0 w 5"/>
                <a:gd name="T2" fmla="+- 0 116 116"/>
                <a:gd name="T3" fmla="*/ 116 h 5"/>
                <a:gd name="T4" fmla="+- 0 616 615"/>
                <a:gd name="T5" fmla="*/ T4 w 5"/>
                <a:gd name="T6" fmla="+- 0 116 116"/>
                <a:gd name="T7" fmla="*/ 116 h 5"/>
                <a:gd name="T8" fmla="+- 0 615 615"/>
                <a:gd name="T9" fmla="*/ T8 w 5"/>
                <a:gd name="T10" fmla="+- 0 117 116"/>
                <a:gd name="T11" fmla="*/ 117 h 5"/>
                <a:gd name="T12" fmla="+- 0 615 615"/>
                <a:gd name="T13" fmla="*/ T12 w 5"/>
                <a:gd name="T14" fmla="+- 0 120 116"/>
                <a:gd name="T15" fmla="*/ 120 h 5"/>
                <a:gd name="T16" fmla="+- 0 616 615"/>
                <a:gd name="T17" fmla="*/ T16 w 5"/>
                <a:gd name="T18" fmla="+- 0 120 116"/>
                <a:gd name="T19" fmla="*/ 120 h 5"/>
                <a:gd name="T20" fmla="+- 0 618 615"/>
                <a:gd name="T21" fmla="*/ T20 w 5"/>
                <a:gd name="T22" fmla="+- 0 120 116"/>
                <a:gd name="T23" fmla="*/ 120 h 5"/>
                <a:gd name="T24" fmla="+- 0 619 615"/>
                <a:gd name="T25" fmla="*/ T24 w 5"/>
                <a:gd name="T26" fmla="+- 0 120 116"/>
                <a:gd name="T27" fmla="*/ 120 h 5"/>
                <a:gd name="T28" fmla="+- 0 619 615"/>
                <a:gd name="T29" fmla="*/ T28 w 5"/>
                <a:gd name="T30" fmla="+- 0 117 116"/>
                <a:gd name="T31" fmla="*/ 117 h 5"/>
                <a:gd name="T32" fmla="+- 0 618 615"/>
                <a:gd name="T33" fmla="*/ T32 w 5"/>
                <a:gd name="T34" fmla="+- 0 116 116"/>
                <a:gd name="T35" fmla="*/ 11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4"/>
                  </a:lnTo>
                  <a:lnTo>
                    <a:pt x="1" y="4"/>
                  </a:lnTo>
                  <a:lnTo>
                    <a:pt x="3" y="4"/>
                  </a:lnTo>
                  <a:lnTo>
                    <a:pt x="4" y="4"/>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72" name="Picture 171">
              <a:extLst>
                <a:ext uri="{FF2B5EF4-FFF2-40B4-BE49-F238E27FC236}">
                  <a16:creationId xmlns:a16="http://schemas.microsoft.com/office/drawing/2014/main" id="{F59E4B7C-95D9-4665-A0EC-9AC6618B328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2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3" name="Picture 172">
              <a:extLst>
                <a:ext uri="{FF2B5EF4-FFF2-40B4-BE49-F238E27FC236}">
                  <a16:creationId xmlns:a16="http://schemas.microsoft.com/office/drawing/2014/main" id="{194C0C01-946A-4C5D-8322-D8AB0113789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2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5" name="Group 34">
            <a:extLst>
              <a:ext uri="{FF2B5EF4-FFF2-40B4-BE49-F238E27FC236}">
                <a16:creationId xmlns:a16="http://schemas.microsoft.com/office/drawing/2014/main" id="{1236B62E-194F-4744-BCC7-7B6A96704F29}"/>
              </a:ext>
            </a:extLst>
          </xdr:cNvPr>
          <xdr:cNvGrpSpPr>
            <a:grpSpLocks/>
          </xdr:cNvGrpSpPr>
        </xdr:nvGrpSpPr>
        <xdr:grpSpPr bwMode="auto">
          <a:xfrm>
            <a:off x="610" y="124"/>
            <a:ext cx="15" cy="15"/>
            <a:chOff x="610" y="124"/>
            <a:chExt cx="15" cy="15"/>
          </a:xfrm>
        </xdr:grpSpPr>
        <xdr:sp macro="" textlink="">
          <xdr:nvSpPr>
            <xdr:cNvPr id="168" name="Freeform 3724">
              <a:extLst>
                <a:ext uri="{FF2B5EF4-FFF2-40B4-BE49-F238E27FC236}">
                  <a16:creationId xmlns:a16="http://schemas.microsoft.com/office/drawing/2014/main" id="{09EB07E3-AB6E-44AA-9A90-C22D72AB06CB}"/>
                </a:ext>
              </a:extLst>
            </xdr:cNvPr>
            <xdr:cNvSpPr>
              <a:spLocks/>
            </xdr:cNvSpPr>
          </xdr:nvSpPr>
          <xdr:spPr bwMode="auto">
            <a:xfrm>
              <a:off x="610" y="124"/>
              <a:ext cx="15" cy="15"/>
            </a:xfrm>
            <a:custGeom>
              <a:avLst/>
              <a:gdLst>
                <a:gd name="T0" fmla="+- 0 619 610"/>
                <a:gd name="T1" fmla="*/ T0 w 15"/>
                <a:gd name="T2" fmla="+- 0 124 124"/>
                <a:gd name="T3" fmla="*/ 124 h 15"/>
                <a:gd name="T4" fmla="+- 0 615 610"/>
                <a:gd name="T5" fmla="*/ T4 w 15"/>
                <a:gd name="T6" fmla="+- 0 124 124"/>
                <a:gd name="T7" fmla="*/ 124 h 15"/>
                <a:gd name="T8" fmla="+- 0 613 610"/>
                <a:gd name="T9" fmla="*/ T8 w 15"/>
                <a:gd name="T10" fmla="+- 0 124 124"/>
                <a:gd name="T11" fmla="*/ 124 h 15"/>
                <a:gd name="T12" fmla="+- 0 610 610"/>
                <a:gd name="T13" fmla="*/ T12 w 15"/>
                <a:gd name="T14" fmla="+- 0 128 124"/>
                <a:gd name="T15" fmla="*/ 128 h 15"/>
                <a:gd name="T16" fmla="+- 0 610 610"/>
                <a:gd name="T17" fmla="*/ T16 w 15"/>
                <a:gd name="T18" fmla="+- 0 129 124"/>
                <a:gd name="T19" fmla="*/ 129 h 15"/>
                <a:gd name="T20" fmla="+- 0 610 610"/>
                <a:gd name="T21" fmla="*/ T20 w 15"/>
                <a:gd name="T22" fmla="+- 0 133 124"/>
                <a:gd name="T23" fmla="*/ 133 h 15"/>
                <a:gd name="T24" fmla="+- 0 611 610"/>
                <a:gd name="T25" fmla="*/ T24 w 15"/>
                <a:gd name="T26" fmla="+- 0 135 124"/>
                <a:gd name="T27" fmla="*/ 135 h 15"/>
                <a:gd name="T28" fmla="+- 0 614 610"/>
                <a:gd name="T29" fmla="*/ T28 w 15"/>
                <a:gd name="T30" fmla="+- 0 138 124"/>
                <a:gd name="T31" fmla="*/ 138 h 15"/>
                <a:gd name="T32" fmla="+- 0 615 610"/>
                <a:gd name="T33" fmla="*/ T32 w 15"/>
                <a:gd name="T34" fmla="+- 0 138 124"/>
                <a:gd name="T35" fmla="*/ 138 h 15"/>
                <a:gd name="T36" fmla="+- 0 619 610"/>
                <a:gd name="T37" fmla="*/ T36 w 15"/>
                <a:gd name="T38" fmla="+- 0 138 124"/>
                <a:gd name="T39" fmla="*/ 138 h 15"/>
                <a:gd name="T40" fmla="+- 0 621 610"/>
                <a:gd name="T41" fmla="*/ T40 w 15"/>
                <a:gd name="T42" fmla="+- 0 137 124"/>
                <a:gd name="T43" fmla="*/ 137 h 15"/>
                <a:gd name="T44" fmla="+- 0 621 610"/>
                <a:gd name="T45" fmla="*/ T44 w 15"/>
                <a:gd name="T46" fmla="+- 0 137 124"/>
                <a:gd name="T47" fmla="*/ 137 h 15"/>
                <a:gd name="T48" fmla="+- 0 616 610"/>
                <a:gd name="T49" fmla="*/ T48 w 15"/>
                <a:gd name="T50" fmla="+- 0 137 124"/>
                <a:gd name="T51" fmla="*/ 137 h 15"/>
                <a:gd name="T52" fmla="+- 0 614 610"/>
                <a:gd name="T53" fmla="*/ T52 w 15"/>
                <a:gd name="T54" fmla="+- 0 137 124"/>
                <a:gd name="T55" fmla="*/ 137 h 15"/>
                <a:gd name="T56" fmla="+- 0 613 610"/>
                <a:gd name="T57" fmla="*/ T56 w 15"/>
                <a:gd name="T58" fmla="+- 0 136 124"/>
                <a:gd name="T59" fmla="*/ 136 h 15"/>
                <a:gd name="T60" fmla="+- 0 613 610"/>
                <a:gd name="T61" fmla="*/ T60 w 15"/>
                <a:gd name="T62" fmla="+- 0 136 124"/>
                <a:gd name="T63" fmla="*/ 136 h 15"/>
                <a:gd name="T64" fmla="+- 0 613 610"/>
                <a:gd name="T65" fmla="*/ T64 w 15"/>
                <a:gd name="T66" fmla="+- 0 136 124"/>
                <a:gd name="T67" fmla="*/ 136 h 15"/>
                <a:gd name="T68" fmla="+- 0 612 610"/>
                <a:gd name="T69" fmla="*/ T68 w 15"/>
                <a:gd name="T70" fmla="+- 0 135 124"/>
                <a:gd name="T71" fmla="*/ 135 h 15"/>
                <a:gd name="T72" fmla="+- 0 611 610"/>
                <a:gd name="T73" fmla="*/ T72 w 15"/>
                <a:gd name="T74" fmla="+- 0 133 124"/>
                <a:gd name="T75" fmla="*/ 133 h 15"/>
                <a:gd name="T76" fmla="+- 0 611 610"/>
                <a:gd name="T77" fmla="*/ T76 w 15"/>
                <a:gd name="T78" fmla="+- 0 129 124"/>
                <a:gd name="T79" fmla="*/ 129 h 15"/>
                <a:gd name="T80" fmla="+- 0 611 610"/>
                <a:gd name="T81" fmla="*/ T80 w 15"/>
                <a:gd name="T82" fmla="+- 0 128 124"/>
                <a:gd name="T83" fmla="*/ 128 h 15"/>
                <a:gd name="T84" fmla="+- 0 613 610"/>
                <a:gd name="T85" fmla="*/ T84 w 15"/>
                <a:gd name="T86" fmla="+- 0 125 124"/>
                <a:gd name="T87" fmla="*/ 125 h 15"/>
                <a:gd name="T88" fmla="+- 0 615 610"/>
                <a:gd name="T89" fmla="*/ T88 w 15"/>
                <a:gd name="T90" fmla="+- 0 125 124"/>
                <a:gd name="T91" fmla="*/ 125 h 15"/>
                <a:gd name="T92" fmla="+- 0 621 610"/>
                <a:gd name="T93" fmla="*/ T92 w 15"/>
                <a:gd name="T94" fmla="+- 0 125 124"/>
                <a:gd name="T95" fmla="*/ 125 h 15"/>
                <a:gd name="T96" fmla="+- 0 620 610"/>
                <a:gd name="T97" fmla="*/ T96 w 15"/>
                <a:gd name="T98" fmla="+- 0 124 124"/>
                <a:gd name="T99" fmla="*/ 124 h 15"/>
                <a:gd name="T100" fmla="+- 0 619 610"/>
                <a:gd name="T101" fmla="*/ T100 w 15"/>
                <a:gd name="T102" fmla="+- 0 124 124"/>
                <a:gd name="T103" fmla="*/ 12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0"/>
                  </a:lnTo>
                  <a:lnTo>
                    <a:pt x="0" y="4"/>
                  </a:lnTo>
                  <a:lnTo>
                    <a:pt x="0" y="5"/>
                  </a:lnTo>
                  <a:lnTo>
                    <a:pt x="0" y="9"/>
                  </a:lnTo>
                  <a:lnTo>
                    <a:pt x="1" y="11"/>
                  </a:lnTo>
                  <a:lnTo>
                    <a:pt x="4" y="14"/>
                  </a:lnTo>
                  <a:lnTo>
                    <a:pt x="5" y="14"/>
                  </a:lnTo>
                  <a:lnTo>
                    <a:pt x="9" y="14"/>
                  </a:lnTo>
                  <a:lnTo>
                    <a:pt x="11" y="13"/>
                  </a:lnTo>
                  <a:lnTo>
                    <a:pt x="6" y="13"/>
                  </a:lnTo>
                  <a:lnTo>
                    <a:pt x="4" y="13"/>
                  </a:lnTo>
                  <a:lnTo>
                    <a:pt x="3" y="12"/>
                  </a:lnTo>
                  <a:lnTo>
                    <a:pt x="2" y="11"/>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69" name="Freeform 3723">
              <a:extLst>
                <a:ext uri="{FF2B5EF4-FFF2-40B4-BE49-F238E27FC236}">
                  <a16:creationId xmlns:a16="http://schemas.microsoft.com/office/drawing/2014/main" id="{22F5FD4C-1336-480C-8B70-D268389FE7B5}"/>
                </a:ext>
              </a:extLst>
            </xdr:cNvPr>
            <xdr:cNvSpPr>
              <a:spLocks/>
            </xdr:cNvSpPr>
          </xdr:nvSpPr>
          <xdr:spPr bwMode="auto">
            <a:xfrm>
              <a:off x="610" y="124"/>
              <a:ext cx="15" cy="15"/>
            </a:xfrm>
            <a:custGeom>
              <a:avLst/>
              <a:gdLst>
                <a:gd name="T0" fmla="+- 0 621 610"/>
                <a:gd name="T1" fmla="*/ T0 w 15"/>
                <a:gd name="T2" fmla="+- 0 125 124"/>
                <a:gd name="T3" fmla="*/ 125 h 15"/>
                <a:gd name="T4" fmla="+- 0 618 610"/>
                <a:gd name="T5" fmla="*/ T4 w 15"/>
                <a:gd name="T6" fmla="+- 0 125 124"/>
                <a:gd name="T7" fmla="*/ 125 h 15"/>
                <a:gd name="T8" fmla="+- 0 620 610"/>
                <a:gd name="T9" fmla="*/ T8 w 15"/>
                <a:gd name="T10" fmla="+- 0 125 124"/>
                <a:gd name="T11" fmla="*/ 125 h 15"/>
                <a:gd name="T12" fmla="+- 0 623 610"/>
                <a:gd name="T13" fmla="*/ T12 w 15"/>
                <a:gd name="T14" fmla="+- 0 127 124"/>
                <a:gd name="T15" fmla="*/ 127 h 15"/>
                <a:gd name="T16" fmla="+- 0 623 610"/>
                <a:gd name="T17" fmla="*/ T16 w 15"/>
                <a:gd name="T18" fmla="+- 0 129 124"/>
                <a:gd name="T19" fmla="*/ 129 h 15"/>
                <a:gd name="T20" fmla="+- 0 623 610"/>
                <a:gd name="T21" fmla="*/ T20 w 15"/>
                <a:gd name="T22" fmla="+- 0 133 124"/>
                <a:gd name="T23" fmla="*/ 133 h 15"/>
                <a:gd name="T24" fmla="+- 0 623 610"/>
                <a:gd name="T25" fmla="*/ T24 w 15"/>
                <a:gd name="T26" fmla="+- 0 134 124"/>
                <a:gd name="T27" fmla="*/ 134 h 15"/>
                <a:gd name="T28" fmla="+- 0 621 610"/>
                <a:gd name="T29" fmla="*/ T28 w 15"/>
                <a:gd name="T30" fmla="+- 0 136 124"/>
                <a:gd name="T31" fmla="*/ 136 h 15"/>
                <a:gd name="T32" fmla="+- 0 619 610"/>
                <a:gd name="T33" fmla="*/ T32 w 15"/>
                <a:gd name="T34" fmla="+- 0 137 124"/>
                <a:gd name="T35" fmla="*/ 137 h 15"/>
                <a:gd name="T36" fmla="+- 0 621 610"/>
                <a:gd name="T37" fmla="*/ T36 w 15"/>
                <a:gd name="T38" fmla="+- 0 137 124"/>
                <a:gd name="T39" fmla="*/ 137 h 15"/>
                <a:gd name="T40" fmla="+- 0 624 610"/>
                <a:gd name="T41" fmla="*/ T40 w 15"/>
                <a:gd name="T42" fmla="+- 0 134 124"/>
                <a:gd name="T43" fmla="*/ 134 h 15"/>
                <a:gd name="T44" fmla="+- 0 624 610"/>
                <a:gd name="T45" fmla="*/ T44 w 15"/>
                <a:gd name="T46" fmla="+- 0 133 124"/>
                <a:gd name="T47" fmla="*/ 133 h 15"/>
                <a:gd name="T48" fmla="+- 0 624 610"/>
                <a:gd name="T49" fmla="*/ T48 w 15"/>
                <a:gd name="T50" fmla="+- 0 129 124"/>
                <a:gd name="T51" fmla="*/ 129 h 15"/>
                <a:gd name="T52" fmla="+- 0 624 610"/>
                <a:gd name="T53" fmla="*/ T52 w 15"/>
                <a:gd name="T54" fmla="+- 0 127 124"/>
                <a:gd name="T55" fmla="*/ 127 h 15"/>
                <a:gd name="T56" fmla="+- 0 621 610"/>
                <a:gd name="T57" fmla="*/ T56 w 15"/>
                <a:gd name="T58" fmla="+- 0 125 124"/>
                <a:gd name="T59" fmla="*/ 12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5" h="15">
                  <a:moveTo>
                    <a:pt x="11" y="1"/>
                  </a:moveTo>
                  <a:lnTo>
                    <a:pt x="8" y="1"/>
                  </a:lnTo>
                  <a:lnTo>
                    <a:pt x="10" y="1"/>
                  </a:lnTo>
                  <a:lnTo>
                    <a:pt x="13" y="3"/>
                  </a:lnTo>
                  <a:lnTo>
                    <a:pt x="13" y="5"/>
                  </a:lnTo>
                  <a:lnTo>
                    <a:pt x="13" y="9"/>
                  </a:lnTo>
                  <a:lnTo>
                    <a:pt x="13" y="10"/>
                  </a:lnTo>
                  <a:lnTo>
                    <a:pt x="11" y="12"/>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70" name="Freeform 3722">
              <a:extLst>
                <a:ext uri="{FF2B5EF4-FFF2-40B4-BE49-F238E27FC236}">
                  <a16:creationId xmlns:a16="http://schemas.microsoft.com/office/drawing/2014/main" id="{65BB67A1-E156-4314-B3CD-A2B208B6985A}"/>
                </a:ext>
              </a:extLst>
            </xdr:cNvPr>
            <xdr:cNvSpPr>
              <a:spLocks/>
            </xdr:cNvSpPr>
          </xdr:nvSpPr>
          <xdr:spPr bwMode="auto">
            <a:xfrm>
              <a:off x="610" y="124"/>
              <a:ext cx="15" cy="15"/>
            </a:xfrm>
            <a:custGeom>
              <a:avLst/>
              <a:gdLst>
                <a:gd name="T0" fmla="+- 0 613 610"/>
                <a:gd name="T1" fmla="*/ T0 w 15"/>
                <a:gd name="T2" fmla="+- 0 136 124"/>
                <a:gd name="T3" fmla="*/ 136 h 15"/>
                <a:gd name="T4" fmla="+- 0 613 610"/>
                <a:gd name="T5" fmla="*/ T4 w 15"/>
                <a:gd name="T6" fmla="+- 0 136 124"/>
                <a:gd name="T7" fmla="*/ 136 h 15"/>
                <a:gd name="T8" fmla="+- 0 613 610"/>
                <a:gd name="T9" fmla="*/ T8 w 15"/>
                <a:gd name="T10" fmla="+- 0 136 124"/>
                <a:gd name="T11" fmla="*/ 136 h 15"/>
                <a:gd name="T12" fmla="+- 0 613 610"/>
                <a:gd name="T13" fmla="*/ T12 w 15"/>
                <a:gd name="T14" fmla="+- 0 136 124"/>
                <a:gd name="T15" fmla="*/ 136 h 15"/>
              </a:gdLst>
              <a:ahLst/>
              <a:cxnLst>
                <a:cxn ang="0">
                  <a:pos x="T1" y="T3"/>
                </a:cxn>
                <a:cxn ang="0">
                  <a:pos x="T5" y="T7"/>
                </a:cxn>
                <a:cxn ang="0">
                  <a:pos x="T9" y="T11"/>
                </a:cxn>
                <a:cxn ang="0">
                  <a:pos x="T13" y="T15"/>
                </a:cxn>
              </a:cxnLst>
              <a:rect l="0" t="0" r="r" b="b"/>
              <a:pathLst>
                <a:path w="15" h="15">
                  <a:moveTo>
                    <a:pt x="3" y="12"/>
                  </a:move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 name="Group 35">
            <a:extLst>
              <a:ext uri="{FF2B5EF4-FFF2-40B4-BE49-F238E27FC236}">
                <a16:creationId xmlns:a16="http://schemas.microsoft.com/office/drawing/2014/main" id="{A7CECBE3-D87B-4B4A-A61A-DFBAE6BDAF59}"/>
              </a:ext>
            </a:extLst>
          </xdr:cNvPr>
          <xdr:cNvGrpSpPr>
            <a:grpSpLocks/>
          </xdr:cNvGrpSpPr>
        </xdr:nvGrpSpPr>
        <xdr:grpSpPr bwMode="auto">
          <a:xfrm>
            <a:off x="610" y="124"/>
            <a:ext cx="15" cy="15"/>
            <a:chOff x="610" y="124"/>
            <a:chExt cx="15" cy="15"/>
          </a:xfrm>
        </xdr:grpSpPr>
        <xdr:sp macro="" textlink="">
          <xdr:nvSpPr>
            <xdr:cNvPr id="165" name="Freeform 3720">
              <a:extLst>
                <a:ext uri="{FF2B5EF4-FFF2-40B4-BE49-F238E27FC236}">
                  <a16:creationId xmlns:a16="http://schemas.microsoft.com/office/drawing/2014/main" id="{A0A8676F-70C9-4CC1-A025-479475F4FFCD}"/>
                </a:ext>
              </a:extLst>
            </xdr:cNvPr>
            <xdr:cNvSpPr>
              <a:spLocks/>
            </xdr:cNvSpPr>
          </xdr:nvSpPr>
          <xdr:spPr bwMode="auto">
            <a:xfrm>
              <a:off x="610" y="124"/>
              <a:ext cx="15" cy="15"/>
            </a:xfrm>
            <a:custGeom>
              <a:avLst/>
              <a:gdLst>
                <a:gd name="T0" fmla="+- 0 619 610"/>
                <a:gd name="T1" fmla="*/ T0 w 15"/>
                <a:gd name="T2" fmla="+- 0 124 124"/>
                <a:gd name="T3" fmla="*/ 124 h 15"/>
                <a:gd name="T4" fmla="+- 0 615 610"/>
                <a:gd name="T5" fmla="*/ T4 w 15"/>
                <a:gd name="T6" fmla="+- 0 124 124"/>
                <a:gd name="T7" fmla="*/ 124 h 15"/>
                <a:gd name="T8" fmla="+- 0 613 610"/>
                <a:gd name="T9" fmla="*/ T8 w 15"/>
                <a:gd name="T10" fmla="+- 0 124 124"/>
                <a:gd name="T11" fmla="*/ 124 h 15"/>
                <a:gd name="T12" fmla="+- 0 610 610"/>
                <a:gd name="T13" fmla="*/ T12 w 15"/>
                <a:gd name="T14" fmla="+- 0 128 124"/>
                <a:gd name="T15" fmla="*/ 128 h 15"/>
                <a:gd name="T16" fmla="+- 0 610 610"/>
                <a:gd name="T17" fmla="*/ T16 w 15"/>
                <a:gd name="T18" fmla="+- 0 129 124"/>
                <a:gd name="T19" fmla="*/ 129 h 15"/>
                <a:gd name="T20" fmla="+- 0 610 610"/>
                <a:gd name="T21" fmla="*/ T20 w 15"/>
                <a:gd name="T22" fmla="+- 0 133 124"/>
                <a:gd name="T23" fmla="*/ 133 h 15"/>
                <a:gd name="T24" fmla="+- 0 611 610"/>
                <a:gd name="T25" fmla="*/ T24 w 15"/>
                <a:gd name="T26" fmla="+- 0 135 124"/>
                <a:gd name="T27" fmla="*/ 135 h 15"/>
                <a:gd name="T28" fmla="+- 0 614 610"/>
                <a:gd name="T29" fmla="*/ T28 w 15"/>
                <a:gd name="T30" fmla="+- 0 138 124"/>
                <a:gd name="T31" fmla="*/ 138 h 15"/>
                <a:gd name="T32" fmla="+- 0 615 610"/>
                <a:gd name="T33" fmla="*/ T32 w 15"/>
                <a:gd name="T34" fmla="+- 0 138 124"/>
                <a:gd name="T35" fmla="*/ 138 h 15"/>
                <a:gd name="T36" fmla="+- 0 619 610"/>
                <a:gd name="T37" fmla="*/ T36 w 15"/>
                <a:gd name="T38" fmla="+- 0 138 124"/>
                <a:gd name="T39" fmla="*/ 138 h 15"/>
                <a:gd name="T40" fmla="+- 0 621 610"/>
                <a:gd name="T41" fmla="*/ T40 w 15"/>
                <a:gd name="T42" fmla="+- 0 137 124"/>
                <a:gd name="T43" fmla="*/ 137 h 15"/>
                <a:gd name="T44" fmla="+- 0 621 610"/>
                <a:gd name="T45" fmla="*/ T44 w 15"/>
                <a:gd name="T46" fmla="+- 0 137 124"/>
                <a:gd name="T47" fmla="*/ 137 h 15"/>
                <a:gd name="T48" fmla="+- 0 616 610"/>
                <a:gd name="T49" fmla="*/ T48 w 15"/>
                <a:gd name="T50" fmla="+- 0 137 124"/>
                <a:gd name="T51" fmla="*/ 137 h 15"/>
                <a:gd name="T52" fmla="+- 0 614 610"/>
                <a:gd name="T53" fmla="*/ T52 w 15"/>
                <a:gd name="T54" fmla="+- 0 137 124"/>
                <a:gd name="T55" fmla="*/ 137 h 15"/>
                <a:gd name="T56" fmla="+- 0 613 610"/>
                <a:gd name="T57" fmla="*/ T56 w 15"/>
                <a:gd name="T58" fmla="+- 0 136 124"/>
                <a:gd name="T59" fmla="*/ 136 h 15"/>
                <a:gd name="T60" fmla="+- 0 613 610"/>
                <a:gd name="T61" fmla="*/ T60 w 15"/>
                <a:gd name="T62" fmla="+- 0 136 124"/>
                <a:gd name="T63" fmla="*/ 136 h 15"/>
                <a:gd name="T64" fmla="+- 0 613 610"/>
                <a:gd name="T65" fmla="*/ T64 w 15"/>
                <a:gd name="T66" fmla="+- 0 136 124"/>
                <a:gd name="T67" fmla="*/ 136 h 15"/>
                <a:gd name="T68" fmla="+- 0 612 610"/>
                <a:gd name="T69" fmla="*/ T68 w 15"/>
                <a:gd name="T70" fmla="+- 0 135 124"/>
                <a:gd name="T71" fmla="*/ 135 h 15"/>
                <a:gd name="T72" fmla="+- 0 611 610"/>
                <a:gd name="T73" fmla="*/ T72 w 15"/>
                <a:gd name="T74" fmla="+- 0 133 124"/>
                <a:gd name="T75" fmla="*/ 133 h 15"/>
                <a:gd name="T76" fmla="+- 0 611 610"/>
                <a:gd name="T77" fmla="*/ T76 w 15"/>
                <a:gd name="T78" fmla="+- 0 129 124"/>
                <a:gd name="T79" fmla="*/ 129 h 15"/>
                <a:gd name="T80" fmla="+- 0 611 610"/>
                <a:gd name="T81" fmla="*/ T80 w 15"/>
                <a:gd name="T82" fmla="+- 0 128 124"/>
                <a:gd name="T83" fmla="*/ 128 h 15"/>
                <a:gd name="T84" fmla="+- 0 613 610"/>
                <a:gd name="T85" fmla="*/ T84 w 15"/>
                <a:gd name="T86" fmla="+- 0 125 124"/>
                <a:gd name="T87" fmla="*/ 125 h 15"/>
                <a:gd name="T88" fmla="+- 0 615 610"/>
                <a:gd name="T89" fmla="*/ T88 w 15"/>
                <a:gd name="T90" fmla="+- 0 125 124"/>
                <a:gd name="T91" fmla="*/ 125 h 15"/>
                <a:gd name="T92" fmla="+- 0 621 610"/>
                <a:gd name="T93" fmla="*/ T92 w 15"/>
                <a:gd name="T94" fmla="+- 0 125 124"/>
                <a:gd name="T95" fmla="*/ 125 h 15"/>
                <a:gd name="T96" fmla="+- 0 620 610"/>
                <a:gd name="T97" fmla="*/ T96 w 15"/>
                <a:gd name="T98" fmla="+- 0 124 124"/>
                <a:gd name="T99" fmla="*/ 124 h 15"/>
                <a:gd name="T100" fmla="+- 0 619 610"/>
                <a:gd name="T101" fmla="*/ T100 w 15"/>
                <a:gd name="T102" fmla="+- 0 124 124"/>
                <a:gd name="T103" fmla="*/ 12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0"/>
                  </a:lnTo>
                  <a:lnTo>
                    <a:pt x="0" y="4"/>
                  </a:lnTo>
                  <a:lnTo>
                    <a:pt x="0" y="5"/>
                  </a:lnTo>
                  <a:lnTo>
                    <a:pt x="0" y="9"/>
                  </a:lnTo>
                  <a:lnTo>
                    <a:pt x="1" y="11"/>
                  </a:lnTo>
                  <a:lnTo>
                    <a:pt x="4" y="14"/>
                  </a:lnTo>
                  <a:lnTo>
                    <a:pt x="5" y="14"/>
                  </a:lnTo>
                  <a:lnTo>
                    <a:pt x="9" y="14"/>
                  </a:lnTo>
                  <a:lnTo>
                    <a:pt x="11" y="13"/>
                  </a:lnTo>
                  <a:lnTo>
                    <a:pt x="6" y="13"/>
                  </a:lnTo>
                  <a:lnTo>
                    <a:pt x="4" y="13"/>
                  </a:lnTo>
                  <a:lnTo>
                    <a:pt x="3" y="12"/>
                  </a:lnTo>
                  <a:lnTo>
                    <a:pt x="2" y="11"/>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66" name="Freeform 3719">
              <a:extLst>
                <a:ext uri="{FF2B5EF4-FFF2-40B4-BE49-F238E27FC236}">
                  <a16:creationId xmlns:a16="http://schemas.microsoft.com/office/drawing/2014/main" id="{D5AFECB5-18B6-49AC-A8CA-4F3C51BBD289}"/>
                </a:ext>
              </a:extLst>
            </xdr:cNvPr>
            <xdr:cNvSpPr>
              <a:spLocks/>
            </xdr:cNvSpPr>
          </xdr:nvSpPr>
          <xdr:spPr bwMode="auto">
            <a:xfrm>
              <a:off x="610" y="124"/>
              <a:ext cx="15" cy="15"/>
            </a:xfrm>
            <a:custGeom>
              <a:avLst/>
              <a:gdLst>
                <a:gd name="T0" fmla="+- 0 621 610"/>
                <a:gd name="T1" fmla="*/ T0 w 15"/>
                <a:gd name="T2" fmla="+- 0 125 124"/>
                <a:gd name="T3" fmla="*/ 125 h 15"/>
                <a:gd name="T4" fmla="+- 0 618 610"/>
                <a:gd name="T5" fmla="*/ T4 w 15"/>
                <a:gd name="T6" fmla="+- 0 125 124"/>
                <a:gd name="T7" fmla="*/ 125 h 15"/>
                <a:gd name="T8" fmla="+- 0 620 610"/>
                <a:gd name="T9" fmla="*/ T8 w 15"/>
                <a:gd name="T10" fmla="+- 0 125 124"/>
                <a:gd name="T11" fmla="*/ 125 h 15"/>
                <a:gd name="T12" fmla="+- 0 623 610"/>
                <a:gd name="T13" fmla="*/ T12 w 15"/>
                <a:gd name="T14" fmla="+- 0 127 124"/>
                <a:gd name="T15" fmla="*/ 127 h 15"/>
                <a:gd name="T16" fmla="+- 0 623 610"/>
                <a:gd name="T17" fmla="*/ T16 w 15"/>
                <a:gd name="T18" fmla="+- 0 129 124"/>
                <a:gd name="T19" fmla="*/ 129 h 15"/>
                <a:gd name="T20" fmla="+- 0 623 610"/>
                <a:gd name="T21" fmla="*/ T20 w 15"/>
                <a:gd name="T22" fmla="+- 0 133 124"/>
                <a:gd name="T23" fmla="*/ 133 h 15"/>
                <a:gd name="T24" fmla="+- 0 623 610"/>
                <a:gd name="T25" fmla="*/ T24 w 15"/>
                <a:gd name="T26" fmla="+- 0 134 124"/>
                <a:gd name="T27" fmla="*/ 134 h 15"/>
                <a:gd name="T28" fmla="+- 0 621 610"/>
                <a:gd name="T29" fmla="*/ T28 w 15"/>
                <a:gd name="T30" fmla="+- 0 136 124"/>
                <a:gd name="T31" fmla="*/ 136 h 15"/>
                <a:gd name="T32" fmla="+- 0 619 610"/>
                <a:gd name="T33" fmla="*/ T32 w 15"/>
                <a:gd name="T34" fmla="+- 0 137 124"/>
                <a:gd name="T35" fmla="*/ 137 h 15"/>
                <a:gd name="T36" fmla="+- 0 621 610"/>
                <a:gd name="T37" fmla="*/ T36 w 15"/>
                <a:gd name="T38" fmla="+- 0 137 124"/>
                <a:gd name="T39" fmla="*/ 137 h 15"/>
                <a:gd name="T40" fmla="+- 0 624 610"/>
                <a:gd name="T41" fmla="*/ T40 w 15"/>
                <a:gd name="T42" fmla="+- 0 134 124"/>
                <a:gd name="T43" fmla="*/ 134 h 15"/>
                <a:gd name="T44" fmla="+- 0 624 610"/>
                <a:gd name="T45" fmla="*/ T44 w 15"/>
                <a:gd name="T46" fmla="+- 0 133 124"/>
                <a:gd name="T47" fmla="*/ 133 h 15"/>
                <a:gd name="T48" fmla="+- 0 624 610"/>
                <a:gd name="T49" fmla="*/ T48 w 15"/>
                <a:gd name="T50" fmla="+- 0 129 124"/>
                <a:gd name="T51" fmla="*/ 129 h 15"/>
                <a:gd name="T52" fmla="+- 0 624 610"/>
                <a:gd name="T53" fmla="*/ T52 w 15"/>
                <a:gd name="T54" fmla="+- 0 127 124"/>
                <a:gd name="T55" fmla="*/ 127 h 15"/>
                <a:gd name="T56" fmla="+- 0 621 610"/>
                <a:gd name="T57" fmla="*/ T56 w 15"/>
                <a:gd name="T58" fmla="+- 0 125 124"/>
                <a:gd name="T59" fmla="*/ 12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5" h="15">
                  <a:moveTo>
                    <a:pt x="11" y="1"/>
                  </a:moveTo>
                  <a:lnTo>
                    <a:pt x="8" y="1"/>
                  </a:lnTo>
                  <a:lnTo>
                    <a:pt x="10" y="1"/>
                  </a:lnTo>
                  <a:lnTo>
                    <a:pt x="13" y="3"/>
                  </a:lnTo>
                  <a:lnTo>
                    <a:pt x="13" y="5"/>
                  </a:lnTo>
                  <a:lnTo>
                    <a:pt x="13" y="9"/>
                  </a:lnTo>
                  <a:lnTo>
                    <a:pt x="13" y="10"/>
                  </a:lnTo>
                  <a:lnTo>
                    <a:pt x="11" y="12"/>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67" name="Freeform 3718">
              <a:extLst>
                <a:ext uri="{FF2B5EF4-FFF2-40B4-BE49-F238E27FC236}">
                  <a16:creationId xmlns:a16="http://schemas.microsoft.com/office/drawing/2014/main" id="{18ACBFD8-08D5-4153-AC97-14376736EE6B}"/>
                </a:ext>
              </a:extLst>
            </xdr:cNvPr>
            <xdr:cNvSpPr>
              <a:spLocks/>
            </xdr:cNvSpPr>
          </xdr:nvSpPr>
          <xdr:spPr bwMode="auto">
            <a:xfrm>
              <a:off x="610" y="124"/>
              <a:ext cx="15" cy="15"/>
            </a:xfrm>
            <a:custGeom>
              <a:avLst/>
              <a:gdLst>
                <a:gd name="T0" fmla="+- 0 613 610"/>
                <a:gd name="T1" fmla="*/ T0 w 15"/>
                <a:gd name="T2" fmla="+- 0 136 124"/>
                <a:gd name="T3" fmla="*/ 136 h 15"/>
                <a:gd name="T4" fmla="+- 0 613 610"/>
                <a:gd name="T5" fmla="*/ T4 w 15"/>
                <a:gd name="T6" fmla="+- 0 136 124"/>
                <a:gd name="T7" fmla="*/ 136 h 15"/>
                <a:gd name="T8" fmla="+- 0 613 610"/>
                <a:gd name="T9" fmla="*/ T8 w 15"/>
                <a:gd name="T10" fmla="+- 0 136 124"/>
                <a:gd name="T11" fmla="*/ 136 h 15"/>
                <a:gd name="T12" fmla="+- 0 613 610"/>
                <a:gd name="T13" fmla="*/ T12 w 15"/>
                <a:gd name="T14" fmla="+- 0 136 124"/>
                <a:gd name="T15" fmla="*/ 136 h 15"/>
              </a:gdLst>
              <a:ahLst/>
              <a:cxnLst>
                <a:cxn ang="0">
                  <a:pos x="T1" y="T3"/>
                </a:cxn>
                <a:cxn ang="0">
                  <a:pos x="T5" y="T7"/>
                </a:cxn>
                <a:cxn ang="0">
                  <a:pos x="T9" y="T11"/>
                </a:cxn>
                <a:cxn ang="0">
                  <a:pos x="T13" y="T15"/>
                </a:cxn>
              </a:cxnLst>
              <a:rect l="0" t="0" r="r" b="b"/>
              <a:pathLst>
                <a:path w="15" h="15">
                  <a:moveTo>
                    <a:pt x="3" y="12"/>
                  </a:move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7" name="Group 36">
            <a:extLst>
              <a:ext uri="{FF2B5EF4-FFF2-40B4-BE49-F238E27FC236}">
                <a16:creationId xmlns:a16="http://schemas.microsoft.com/office/drawing/2014/main" id="{7CE9EC6A-E8AB-4E16-974B-8713C98072FD}"/>
              </a:ext>
            </a:extLst>
          </xdr:cNvPr>
          <xdr:cNvGrpSpPr>
            <a:grpSpLocks/>
          </xdr:cNvGrpSpPr>
        </xdr:nvGrpSpPr>
        <xdr:grpSpPr bwMode="auto">
          <a:xfrm>
            <a:off x="613" y="130"/>
            <a:ext cx="10" cy="8"/>
            <a:chOff x="613" y="130"/>
            <a:chExt cx="10" cy="8"/>
          </a:xfrm>
        </xdr:grpSpPr>
        <xdr:sp macro="" textlink="">
          <xdr:nvSpPr>
            <xdr:cNvPr id="163" name="Freeform 3716">
              <a:extLst>
                <a:ext uri="{FF2B5EF4-FFF2-40B4-BE49-F238E27FC236}">
                  <a16:creationId xmlns:a16="http://schemas.microsoft.com/office/drawing/2014/main" id="{8BCA429C-7557-44E6-93E5-1363185FC2C3}"/>
                </a:ext>
              </a:extLst>
            </xdr:cNvPr>
            <xdr:cNvSpPr>
              <a:spLocks/>
            </xdr:cNvSpPr>
          </xdr:nvSpPr>
          <xdr:spPr bwMode="auto">
            <a:xfrm>
              <a:off x="613" y="130"/>
              <a:ext cx="10" cy="8"/>
            </a:xfrm>
            <a:custGeom>
              <a:avLst/>
              <a:gdLst>
                <a:gd name="T0" fmla="+- 0 613 613"/>
                <a:gd name="T1" fmla="*/ T0 w 10"/>
                <a:gd name="T2" fmla="+- 0 134 130"/>
                <a:gd name="T3" fmla="*/ 134 h 8"/>
                <a:gd name="T4" fmla="+- 0 615 613"/>
                <a:gd name="T5" fmla="*/ T4 w 10"/>
                <a:gd name="T6" fmla="+- 0 136 130"/>
                <a:gd name="T7" fmla="*/ 136 h 8"/>
                <a:gd name="T8" fmla="+- 0 617 613"/>
                <a:gd name="T9" fmla="*/ T8 w 10"/>
                <a:gd name="T10" fmla="+- 0 137 130"/>
                <a:gd name="T11" fmla="*/ 137 h 8"/>
                <a:gd name="T12" fmla="+- 0 620 613"/>
                <a:gd name="T13" fmla="*/ T12 w 10"/>
                <a:gd name="T14" fmla="+- 0 135 130"/>
                <a:gd name="T15" fmla="*/ 135 h 8"/>
                <a:gd name="T16" fmla="+- 0 614 613"/>
                <a:gd name="T17" fmla="*/ T16 w 10"/>
                <a:gd name="T18" fmla="+- 0 135 130"/>
                <a:gd name="T19" fmla="*/ 135 h 8"/>
                <a:gd name="T20" fmla="+- 0 613 613"/>
                <a:gd name="T21" fmla="*/ T20 w 10"/>
                <a:gd name="T22" fmla="+- 0 134 130"/>
                <a:gd name="T23" fmla="*/ 134 h 8"/>
              </a:gdLst>
              <a:ahLst/>
              <a:cxnLst>
                <a:cxn ang="0">
                  <a:pos x="T1" y="T3"/>
                </a:cxn>
                <a:cxn ang="0">
                  <a:pos x="T5" y="T7"/>
                </a:cxn>
                <a:cxn ang="0">
                  <a:pos x="T9" y="T11"/>
                </a:cxn>
                <a:cxn ang="0">
                  <a:pos x="T13" y="T15"/>
                </a:cxn>
                <a:cxn ang="0">
                  <a:pos x="T17" y="T19"/>
                </a:cxn>
                <a:cxn ang="0">
                  <a:pos x="T21" y="T23"/>
                </a:cxn>
              </a:cxnLst>
              <a:rect l="0" t="0" r="r" b="b"/>
              <a:pathLst>
                <a:path w="10" h="8">
                  <a:moveTo>
                    <a:pt x="0" y="4"/>
                  </a:moveTo>
                  <a:lnTo>
                    <a:pt x="2" y="6"/>
                  </a:lnTo>
                  <a:lnTo>
                    <a:pt x="4" y="7"/>
                  </a:lnTo>
                  <a:lnTo>
                    <a:pt x="7" y="5"/>
                  </a:lnTo>
                  <a:lnTo>
                    <a:pt x="1" y="5"/>
                  </a:lnTo>
                  <a:lnTo>
                    <a:pt x="0" y="4"/>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64" name="Freeform 3715">
              <a:extLst>
                <a:ext uri="{FF2B5EF4-FFF2-40B4-BE49-F238E27FC236}">
                  <a16:creationId xmlns:a16="http://schemas.microsoft.com/office/drawing/2014/main" id="{7F178D87-EF5A-4158-AECB-BB6D870F57EB}"/>
                </a:ext>
              </a:extLst>
            </xdr:cNvPr>
            <xdr:cNvSpPr>
              <a:spLocks/>
            </xdr:cNvSpPr>
          </xdr:nvSpPr>
          <xdr:spPr bwMode="auto">
            <a:xfrm>
              <a:off x="613" y="130"/>
              <a:ext cx="10" cy="8"/>
            </a:xfrm>
            <a:custGeom>
              <a:avLst/>
              <a:gdLst>
                <a:gd name="T0" fmla="+- 0 622 613"/>
                <a:gd name="T1" fmla="*/ T0 w 10"/>
                <a:gd name="T2" fmla="+- 0 130 130"/>
                <a:gd name="T3" fmla="*/ 130 h 8"/>
                <a:gd name="T4" fmla="+- 0 622 613"/>
                <a:gd name="T5" fmla="*/ T4 w 10"/>
                <a:gd name="T6" fmla="+- 0 131 130"/>
                <a:gd name="T7" fmla="*/ 131 h 8"/>
                <a:gd name="T8" fmla="+- 0 620 613"/>
                <a:gd name="T9" fmla="*/ T8 w 10"/>
                <a:gd name="T10" fmla="+- 0 133 130"/>
                <a:gd name="T11" fmla="*/ 133 h 8"/>
                <a:gd name="T12" fmla="+- 0 617 613"/>
                <a:gd name="T13" fmla="*/ T12 w 10"/>
                <a:gd name="T14" fmla="+- 0 135 130"/>
                <a:gd name="T15" fmla="*/ 135 h 8"/>
                <a:gd name="T16" fmla="+- 0 620 613"/>
                <a:gd name="T17" fmla="*/ T16 w 10"/>
                <a:gd name="T18" fmla="+- 0 135 130"/>
                <a:gd name="T19" fmla="*/ 135 h 8"/>
                <a:gd name="T20" fmla="+- 0 622 613"/>
                <a:gd name="T21" fmla="*/ T20 w 10"/>
                <a:gd name="T22" fmla="+- 0 135 130"/>
                <a:gd name="T23" fmla="*/ 135 h 8"/>
                <a:gd name="T24" fmla="+- 0 622 613"/>
                <a:gd name="T25" fmla="*/ T24 w 10"/>
                <a:gd name="T26" fmla="+- 0 132 130"/>
                <a:gd name="T27" fmla="*/ 132 h 8"/>
                <a:gd name="T28" fmla="+- 0 622 613"/>
                <a:gd name="T29" fmla="*/ T28 w 10"/>
                <a:gd name="T30" fmla="+- 0 130 130"/>
                <a:gd name="T31" fmla="*/ 130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9" y="0"/>
                  </a:moveTo>
                  <a:lnTo>
                    <a:pt x="9" y="1"/>
                  </a:lnTo>
                  <a:lnTo>
                    <a:pt x="7" y="3"/>
                  </a:lnTo>
                  <a:lnTo>
                    <a:pt x="4" y="5"/>
                  </a:lnTo>
                  <a:lnTo>
                    <a:pt x="7" y="5"/>
                  </a:lnTo>
                  <a:lnTo>
                    <a:pt x="9" y="5"/>
                  </a:lnTo>
                  <a:lnTo>
                    <a:pt x="9" y="2"/>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8" name="Group 37">
            <a:extLst>
              <a:ext uri="{FF2B5EF4-FFF2-40B4-BE49-F238E27FC236}">
                <a16:creationId xmlns:a16="http://schemas.microsoft.com/office/drawing/2014/main" id="{D3C87D16-6F49-444C-80F8-312F371434C6}"/>
              </a:ext>
            </a:extLst>
          </xdr:cNvPr>
          <xdr:cNvGrpSpPr>
            <a:grpSpLocks/>
          </xdr:cNvGrpSpPr>
        </xdr:nvGrpSpPr>
        <xdr:grpSpPr bwMode="auto">
          <a:xfrm>
            <a:off x="615" y="126"/>
            <a:ext cx="5" cy="5"/>
            <a:chOff x="615" y="126"/>
            <a:chExt cx="5" cy="5"/>
          </a:xfrm>
        </xdr:grpSpPr>
        <xdr:sp macro="" textlink="">
          <xdr:nvSpPr>
            <xdr:cNvPr id="160" name="Freeform 3713">
              <a:extLst>
                <a:ext uri="{FF2B5EF4-FFF2-40B4-BE49-F238E27FC236}">
                  <a16:creationId xmlns:a16="http://schemas.microsoft.com/office/drawing/2014/main" id="{A31E0258-39F2-43FF-8BBB-CDBD3090C4DB}"/>
                </a:ext>
              </a:extLst>
            </xdr:cNvPr>
            <xdr:cNvSpPr>
              <a:spLocks/>
            </xdr:cNvSpPr>
          </xdr:nvSpPr>
          <xdr:spPr bwMode="auto">
            <a:xfrm>
              <a:off x="615" y="126"/>
              <a:ext cx="5" cy="5"/>
            </a:xfrm>
            <a:custGeom>
              <a:avLst/>
              <a:gdLst>
                <a:gd name="T0" fmla="+- 0 618 615"/>
                <a:gd name="T1" fmla="*/ T0 w 5"/>
                <a:gd name="T2" fmla="+- 0 126 126"/>
                <a:gd name="T3" fmla="*/ 126 h 5"/>
                <a:gd name="T4" fmla="+- 0 616 615"/>
                <a:gd name="T5" fmla="*/ T4 w 5"/>
                <a:gd name="T6" fmla="+- 0 126 126"/>
                <a:gd name="T7" fmla="*/ 126 h 5"/>
                <a:gd name="T8" fmla="+- 0 615 615"/>
                <a:gd name="T9" fmla="*/ T8 w 5"/>
                <a:gd name="T10" fmla="+- 0 127 126"/>
                <a:gd name="T11" fmla="*/ 127 h 5"/>
                <a:gd name="T12" fmla="+- 0 615 615"/>
                <a:gd name="T13" fmla="*/ T12 w 5"/>
                <a:gd name="T14" fmla="+- 0 129 126"/>
                <a:gd name="T15" fmla="*/ 129 h 5"/>
                <a:gd name="T16" fmla="+- 0 616 615"/>
                <a:gd name="T17" fmla="*/ T16 w 5"/>
                <a:gd name="T18" fmla="+- 0 130 126"/>
                <a:gd name="T19" fmla="*/ 130 h 5"/>
                <a:gd name="T20" fmla="+- 0 618 615"/>
                <a:gd name="T21" fmla="*/ T20 w 5"/>
                <a:gd name="T22" fmla="+- 0 130 126"/>
                <a:gd name="T23" fmla="*/ 130 h 5"/>
                <a:gd name="T24" fmla="+- 0 619 615"/>
                <a:gd name="T25" fmla="*/ T24 w 5"/>
                <a:gd name="T26" fmla="+- 0 129 126"/>
                <a:gd name="T27" fmla="*/ 129 h 5"/>
                <a:gd name="T28" fmla="+- 0 619 615"/>
                <a:gd name="T29" fmla="*/ T28 w 5"/>
                <a:gd name="T30" fmla="+- 0 127 126"/>
                <a:gd name="T31" fmla="*/ 127 h 5"/>
                <a:gd name="T32" fmla="+- 0 618 615"/>
                <a:gd name="T33" fmla="*/ T32 w 5"/>
                <a:gd name="T34" fmla="+- 0 126 126"/>
                <a:gd name="T35" fmla="*/ 12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61" name="Picture 160">
              <a:extLst>
                <a:ext uri="{FF2B5EF4-FFF2-40B4-BE49-F238E27FC236}">
                  <a16:creationId xmlns:a16="http://schemas.microsoft.com/office/drawing/2014/main" id="{694CE510-78DE-430A-9F34-C877F47D20B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3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2" name="Picture 161">
              <a:extLst>
                <a:ext uri="{FF2B5EF4-FFF2-40B4-BE49-F238E27FC236}">
                  <a16:creationId xmlns:a16="http://schemas.microsoft.com/office/drawing/2014/main" id="{EF1940BC-DE9A-4EF5-BF72-A6C11BE7B64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3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9" name="Group 38">
            <a:extLst>
              <a:ext uri="{FF2B5EF4-FFF2-40B4-BE49-F238E27FC236}">
                <a16:creationId xmlns:a16="http://schemas.microsoft.com/office/drawing/2014/main" id="{753BE394-0656-40B7-AC75-F740B1F94599}"/>
              </a:ext>
            </a:extLst>
          </xdr:cNvPr>
          <xdr:cNvGrpSpPr>
            <a:grpSpLocks/>
          </xdr:cNvGrpSpPr>
        </xdr:nvGrpSpPr>
        <xdr:grpSpPr bwMode="auto">
          <a:xfrm>
            <a:off x="610" y="134"/>
            <a:ext cx="15" cy="15"/>
            <a:chOff x="610" y="134"/>
            <a:chExt cx="15" cy="15"/>
          </a:xfrm>
        </xdr:grpSpPr>
        <xdr:sp macro="" textlink="">
          <xdr:nvSpPr>
            <xdr:cNvPr id="157" name="Freeform 3709">
              <a:extLst>
                <a:ext uri="{FF2B5EF4-FFF2-40B4-BE49-F238E27FC236}">
                  <a16:creationId xmlns:a16="http://schemas.microsoft.com/office/drawing/2014/main" id="{2A7851F1-AE30-4502-8EC3-22A032E23B8E}"/>
                </a:ext>
              </a:extLst>
            </xdr:cNvPr>
            <xdr:cNvSpPr>
              <a:spLocks/>
            </xdr:cNvSpPr>
          </xdr:nvSpPr>
          <xdr:spPr bwMode="auto">
            <a:xfrm>
              <a:off x="610" y="134"/>
              <a:ext cx="15" cy="15"/>
            </a:xfrm>
            <a:custGeom>
              <a:avLst/>
              <a:gdLst>
                <a:gd name="T0" fmla="+- 0 619 610"/>
                <a:gd name="T1" fmla="*/ T0 w 15"/>
                <a:gd name="T2" fmla="+- 0 134 134"/>
                <a:gd name="T3" fmla="*/ 134 h 15"/>
                <a:gd name="T4" fmla="+- 0 615 610"/>
                <a:gd name="T5" fmla="*/ T4 w 15"/>
                <a:gd name="T6" fmla="+- 0 134 134"/>
                <a:gd name="T7" fmla="*/ 134 h 15"/>
                <a:gd name="T8" fmla="+- 0 613 610"/>
                <a:gd name="T9" fmla="*/ T8 w 15"/>
                <a:gd name="T10" fmla="+- 0 134 134"/>
                <a:gd name="T11" fmla="*/ 134 h 15"/>
                <a:gd name="T12" fmla="+- 0 610 610"/>
                <a:gd name="T13" fmla="*/ T12 w 15"/>
                <a:gd name="T14" fmla="+- 0 138 134"/>
                <a:gd name="T15" fmla="*/ 138 h 15"/>
                <a:gd name="T16" fmla="+- 0 610 610"/>
                <a:gd name="T17" fmla="*/ T16 w 15"/>
                <a:gd name="T18" fmla="+- 0 139 134"/>
                <a:gd name="T19" fmla="*/ 139 h 15"/>
                <a:gd name="T20" fmla="+- 0 610 610"/>
                <a:gd name="T21" fmla="*/ T20 w 15"/>
                <a:gd name="T22" fmla="+- 0 143 134"/>
                <a:gd name="T23" fmla="*/ 143 h 15"/>
                <a:gd name="T24" fmla="+- 0 611 610"/>
                <a:gd name="T25" fmla="*/ T24 w 15"/>
                <a:gd name="T26" fmla="+- 0 145 134"/>
                <a:gd name="T27" fmla="*/ 145 h 15"/>
                <a:gd name="T28" fmla="+- 0 614 610"/>
                <a:gd name="T29" fmla="*/ T28 w 15"/>
                <a:gd name="T30" fmla="+- 0 148 134"/>
                <a:gd name="T31" fmla="*/ 148 h 15"/>
                <a:gd name="T32" fmla="+- 0 615 610"/>
                <a:gd name="T33" fmla="*/ T32 w 15"/>
                <a:gd name="T34" fmla="+- 0 148 134"/>
                <a:gd name="T35" fmla="*/ 148 h 15"/>
                <a:gd name="T36" fmla="+- 0 619 610"/>
                <a:gd name="T37" fmla="*/ T36 w 15"/>
                <a:gd name="T38" fmla="+- 0 148 134"/>
                <a:gd name="T39" fmla="*/ 148 h 15"/>
                <a:gd name="T40" fmla="+- 0 621 610"/>
                <a:gd name="T41" fmla="*/ T40 w 15"/>
                <a:gd name="T42" fmla="+- 0 147 134"/>
                <a:gd name="T43" fmla="*/ 147 h 15"/>
                <a:gd name="T44" fmla="+- 0 621 610"/>
                <a:gd name="T45" fmla="*/ T44 w 15"/>
                <a:gd name="T46" fmla="+- 0 147 134"/>
                <a:gd name="T47" fmla="*/ 147 h 15"/>
                <a:gd name="T48" fmla="+- 0 616 610"/>
                <a:gd name="T49" fmla="*/ T48 w 15"/>
                <a:gd name="T50" fmla="+- 0 147 134"/>
                <a:gd name="T51" fmla="*/ 147 h 15"/>
                <a:gd name="T52" fmla="+- 0 614 610"/>
                <a:gd name="T53" fmla="*/ T52 w 15"/>
                <a:gd name="T54" fmla="+- 0 147 134"/>
                <a:gd name="T55" fmla="*/ 147 h 15"/>
                <a:gd name="T56" fmla="+- 0 613 610"/>
                <a:gd name="T57" fmla="*/ T56 w 15"/>
                <a:gd name="T58" fmla="+- 0 146 134"/>
                <a:gd name="T59" fmla="*/ 146 h 15"/>
                <a:gd name="T60" fmla="+- 0 613 610"/>
                <a:gd name="T61" fmla="*/ T60 w 15"/>
                <a:gd name="T62" fmla="+- 0 146 134"/>
                <a:gd name="T63" fmla="*/ 146 h 15"/>
                <a:gd name="T64" fmla="+- 0 613 610"/>
                <a:gd name="T65" fmla="*/ T64 w 15"/>
                <a:gd name="T66" fmla="+- 0 146 134"/>
                <a:gd name="T67" fmla="*/ 146 h 15"/>
                <a:gd name="T68" fmla="+- 0 612 610"/>
                <a:gd name="T69" fmla="*/ T68 w 15"/>
                <a:gd name="T70" fmla="+- 0 144 134"/>
                <a:gd name="T71" fmla="*/ 144 h 15"/>
                <a:gd name="T72" fmla="+- 0 611 610"/>
                <a:gd name="T73" fmla="*/ T72 w 15"/>
                <a:gd name="T74" fmla="+- 0 143 134"/>
                <a:gd name="T75" fmla="*/ 143 h 15"/>
                <a:gd name="T76" fmla="+- 0 611 610"/>
                <a:gd name="T77" fmla="*/ T76 w 15"/>
                <a:gd name="T78" fmla="+- 0 139 134"/>
                <a:gd name="T79" fmla="*/ 139 h 15"/>
                <a:gd name="T80" fmla="+- 0 611 610"/>
                <a:gd name="T81" fmla="*/ T80 w 15"/>
                <a:gd name="T82" fmla="+- 0 138 134"/>
                <a:gd name="T83" fmla="*/ 138 h 15"/>
                <a:gd name="T84" fmla="+- 0 613 610"/>
                <a:gd name="T85" fmla="*/ T84 w 15"/>
                <a:gd name="T86" fmla="+- 0 135 134"/>
                <a:gd name="T87" fmla="*/ 135 h 15"/>
                <a:gd name="T88" fmla="+- 0 615 610"/>
                <a:gd name="T89" fmla="*/ T88 w 15"/>
                <a:gd name="T90" fmla="+- 0 135 134"/>
                <a:gd name="T91" fmla="*/ 135 h 15"/>
                <a:gd name="T92" fmla="+- 0 621 610"/>
                <a:gd name="T93" fmla="*/ T92 w 15"/>
                <a:gd name="T94" fmla="+- 0 135 134"/>
                <a:gd name="T95" fmla="*/ 135 h 15"/>
                <a:gd name="T96" fmla="+- 0 620 610"/>
                <a:gd name="T97" fmla="*/ T96 w 15"/>
                <a:gd name="T98" fmla="+- 0 134 134"/>
                <a:gd name="T99" fmla="*/ 134 h 15"/>
                <a:gd name="T100" fmla="+- 0 619 610"/>
                <a:gd name="T101" fmla="*/ T100 w 15"/>
                <a:gd name="T102" fmla="+- 0 134 134"/>
                <a:gd name="T103" fmla="*/ 13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0"/>
                  </a:lnTo>
                  <a:lnTo>
                    <a:pt x="0" y="4"/>
                  </a:lnTo>
                  <a:lnTo>
                    <a:pt x="0" y="5"/>
                  </a:lnTo>
                  <a:lnTo>
                    <a:pt x="0" y="9"/>
                  </a:lnTo>
                  <a:lnTo>
                    <a:pt x="1" y="11"/>
                  </a:lnTo>
                  <a:lnTo>
                    <a:pt x="4" y="14"/>
                  </a:lnTo>
                  <a:lnTo>
                    <a:pt x="5" y="14"/>
                  </a:lnTo>
                  <a:lnTo>
                    <a:pt x="9" y="14"/>
                  </a:lnTo>
                  <a:lnTo>
                    <a:pt x="11" y="13"/>
                  </a:lnTo>
                  <a:lnTo>
                    <a:pt x="6" y="13"/>
                  </a:lnTo>
                  <a:lnTo>
                    <a:pt x="4" y="13"/>
                  </a:lnTo>
                  <a:lnTo>
                    <a:pt x="3" y="12"/>
                  </a:lnTo>
                  <a:lnTo>
                    <a:pt x="2" y="10"/>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58" name="Freeform 3708">
              <a:extLst>
                <a:ext uri="{FF2B5EF4-FFF2-40B4-BE49-F238E27FC236}">
                  <a16:creationId xmlns:a16="http://schemas.microsoft.com/office/drawing/2014/main" id="{9862DEA3-7A7F-4097-8F82-5CE59F7971F9}"/>
                </a:ext>
              </a:extLst>
            </xdr:cNvPr>
            <xdr:cNvSpPr>
              <a:spLocks/>
            </xdr:cNvSpPr>
          </xdr:nvSpPr>
          <xdr:spPr bwMode="auto">
            <a:xfrm>
              <a:off x="610" y="134"/>
              <a:ext cx="15" cy="15"/>
            </a:xfrm>
            <a:custGeom>
              <a:avLst/>
              <a:gdLst>
                <a:gd name="T0" fmla="+- 0 621 610"/>
                <a:gd name="T1" fmla="*/ T0 w 15"/>
                <a:gd name="T2" fmla="+- 0 135 134"/>
                <a:gd name="T3" fmla="*/ 135 h 15"/>
                <a:gd name="T4" fmla="+- 0 618 610"/>
                <a:gd name="T5" fmla="*/ T4 w 15"/>
                <a:gd name="T6" fmla="+- 0 135 134"/>
                <a:gd name="T7" fmla="*/ 135 h 15"/>
                <a:gd name="T8" fmla="+- 0 620 610"/>
                <a:gd name="T9" fmla="*/ T8 w 15"/>
                <a:gd name="T10" fmla="+- 0 135 134"/>
                <a:gd name="T11" fmla="*/ 135 h 15"/>
                <a:gd name="T12" fmla="+- 0 621 610"/>
                <a:gd name="T13" fmla="*/ T12 w 15"/>
                <a:gd name="T14" fmla="+- 0 136 134"/>
                <a:gd name="T15" fmla="*/ 136 h 15"/>
                <a:gd name="T16" fmla="+- 0 623 610"/>
                <a:gd name="T17" fmla="*/ T16 w 15"/>
                <a:gd name="T18" fmla="+- 0 137 134"/>
                <a:gd name="T19" fmla="*/ 137 h 15"/>
                <a:gd name="T20" fmla="+- 0 623 610"/>
                <a:gd name="T21" fmla="*/ T20 w 15"/>
                <a:gd name="T22" fmla="+- 0 139 134"/>
                <a:gd name="T23" fmla="*/ 139 h 15"/>
                <a:gd name="T24" fmla="+- 0 623 610"/>
                <a:gd name="T25" fmla="*/ T24 w 15"/>
                <a:gd name="T26" fmla="+- 0 143 134"/>
                <a:gd name="T27" fmla="*/ 143 h 15"/>
                <a:gd name="T28" fmla="+- 0 623 610"/>
                <a:gd name="T29" fmla="*/ T28 w 15"/>
                <a:gd name="T30" fmla="+- 0 144 134"/>
                <a:gd name="T31" fmla="*/ 144 h 15"/>
                <a:gd name="T32" fmla="+- 0 621 610"/>
                <a:gd name="T33" fmla="*/ T32 w 15"/>
                <a:gd name="T34" fmla="+- 0 146 134"/>
                <a:gd name="T35" fmla="*/ 146 h 15"/>
                <a:gd name="T36" fmla="+- 0 619 610"/>
                <a:gd name="T37" fmla="*/ T36 w 15"/>
                <a:gd name="T38" fmla="+- 0 147 134"/>
                <a:gd name="T39" fmla="*/ 147 h 15"/>
                <a:gd name="T40" fmla="+- 0 621 610"/>
                <a:gd name="T41" fmla="*/ T40 w 15"/>
                <a:gd name="T42" fmla="+- 0 147 134"/>
                <a:gd name="T43" fmla="*/ 147 h 15"/>
                <a:gd name="T44" fmla="+- 0 624 610"/>
                <a:gd name="T45" fmla="*/ T44 w 15"/>
                <a:gd name="T46" fmla="+- 0 144 134"/>
                <a:gd name="T47" fmla="*/ 144 h 15"/>
                <a:gd name="T48" fmla="+- 0 624 610"/>
                <a:gd name="T49" fmla="*/ T48 w 15"/>
                <a:gd name="T50" fmla="+- 0 143 134"/>
                <a:gd name="T51" fmla="*/ 143 h 15"/>
                <a:gd name="T52" fmla="+- 0 624 610"/>
                <a:gd name="T53" fmla="*/ T52 w 15"/>
                <a:gd name="T54" fmla="+- 0 139 134"/>
                <a:gd name="T55" fmla="*/ 139 h 15"/>
                <a:gd name="T56" fmla="+- 0 624 610"/>
                <a:gd name="T57" fmla="*/ T56 w 15"/>
                <a:gd name="T58" fmla="+- 0 137 134"/>
                <a:gd name="T59" fmla="*/ 137 h 15"/>
                <a:gd name="T60" fmla="+- 0 621 610"/>
                <a:gd name="T61" fmla="*/ T60 w 15"/>
                <a:gd name="T62" fmla="+- 0 135 134"/>
                <a:gd name="T63" fmla="*/ 13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5" h="15">
                  <a:moveTo>
                    <a:pt x="11" y="1"/>
                  </a:moveTo>
                  <a:lnTo>
                    <a:pt x="8" y="1"/>
                  </a:lnTo>
                  <a:lnTo>
                    <a:pt x="10" y="1"/>
                  </a:lnTo>
                  <a:lnTo>
                    <a:pt x="11" y="2"/>
                  </a:lnTo>
                  <a:lnTo>
                    <a:pt x="13" y="3"/>
                  </a:lnTo>
                  <a:lnTo>
                    <a:pt x="13" y="5"/>
                  </a:lnTo>
                  <a:lnTo>
                    <a:pt x="13" y="9"/>
                  </a:lnTo>
                  <a:lnTo>
                    <a:pt x="13" y="10"/>
                  </a:lnTo>
                  <a:lnTo>
                    <a:pt x="11" y="12"/>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59" name="Freeform 3707">
              <a:extLst>
                <a:ext uri="{FF2B5EF4-FFF2-40B4-BE49-F238E27FC236}">
                  <a16:creationId xmlns:a16="http://schemas.microsoft.com/office/drawing/2014/main" id="{5F0884E2-80CE-411D-9BC5-278184242520}"/>
                </a:ext>
              </a:extLst>
            </xdr:cNvPr>
            <xdr:cNvSpPr>
              <a:spLocks/>
            </xdr:cNvSpPr>
          </xdr:nvSpPr>
          <xdr:spPr bwMode="auto">
            <a:xfrm>
              <a:off x="610" y="134"/>
              <a:ext cx="15" cy="15"/>
            </a:xfrm>
            <a:custGeom>
              <a:avLst/>
              <a:gdLst>
                <a:gd name="T0" fmla="+- 0 613 610"/>
                <a:gd name="T1" fmla="*/ T0 w 15"/>
                <a:gd name="T2" fmla="+- 0 146 134"/>
                <a:gd name="T3" fmla="*/ 146 h 15"/>
                <a:gd name="T4" fmla="+- 0 613 610"/>
                <a:gd name="T5" fmla="*/ T4 w 15"/>
                <a:gd name="T6" fmla="+- 0 146 134"/>
                <a:gd name="T7" fmla="*/ 146 h 15"/>
                <a:gd name="T8" fmla="+- 0 613 610"/>
                <a:gd name="T9" fmla="*/ T8 w 15"/>
                <a:gd name="T10" fmla="+- 0 146 134"/>
                <a:gd name="T11" fmla="*/ 146 h 15"/>
                <a:gd name="T12" fmla="+- 0 613 610"/>
                <a:gd name="T13" fmla="*/ T12 w 15"/>
                <a:gd name="T14" fmla="+- 0 146 134"/>
                <a:gd name="T15" fmla="*/ 146 h 15"/>
              </a:gdLst>
              <a:ahLst/>
              <a:cxnLst>
                <a:cxn ang="0">
                  <a:pos x="T1" y="T3"/>
                </a:cxn>
                <a:cxn ang="0">
                  <a:pos x="T5" y="T7"/>
                </a:cxn>
                <a:cxn ang="0">
                  <a:pos x="T9" y="T11"/>
                </a:cxn>
                <a:cxn ang="0">
                  <a:pos x="T13" y="T15"/>
                </a:cxn>
              </a:cxnLst>
              <a:rect l="0" t="0" r="r" b="b"/>
              <a:pathLst>
                <a:path w="15" h="15">
                  <a:moveTo>
                    <a:pt x="3" y="12"/>
                  </a:move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0" name="Group 39">
            <a:extLst>
              <a:ext uri="{FF2B5EF4-FFF2-40B4-BE49-F238E27FC236}">
                <a16:creationId xmlns:a16="http://schemas.microsoft.com/office/drawing/2014/main" id="{13FA7459-6C24-48A8-BA8F-86CCB2B9C603}"/>
              </a:ext>
            </a:extLst>
          </xdr:cNvPr>
          <xdr:cNvGrpSpPr>
            <a:grpSpLocks/>
          </xdr:cNvGrpSpPr>
        </xdr:nvGrpSpPr>
        <xdr:grpSpPr bwMode="auto">
          <a:xfrm>
            <a:off x="610" y="134"/>
            <a:ext cx="15" cy="15"/>
            <a:chOff x="610" y="134"/>
            <a:chExt cx="15" cy="15"/>
          </a:xfrm>
        </xdr:grpSpPr>
        <xdr:sp macro="" textlink="">
          <xdr:nvSpPr>
            <xdr:cNvPr id="154" name="Freeform 3705">
              <a:extLst>
                <a:ext uri="{FF2B5EF4-FFF2-40B4-BE49-F238E27FC236}">
                  <a16:creationId xmlns:a16="http://schemas.microsoft.com/office/drawing/2014/main" id="{6768266F-C8A4-427A-A6F5-22C39C6A1331}"/>
                </a:ext>
              </a:extLst>
            </xdr:cNvPr>
            <xdr:cNvSpPr>
              <a:spLocks/>
            </xdr:cNvSpPr>
          </xdr:nvSpPr>
          <xdr:spPr bwMode="auto">
            <a:xfrm>
              <a:off x="610" y="134"/>
              <a:ext cx="15" cy="15"/>
            </a:xfrm>
            <a:custGeom>
              <a:avLst/>
              <a:gdLst>
                <a:gd name="T0" fmla="+- 0 619 610"/>
                <a:gd name="T1" fmla="*/ T0 w 15"/>
                <a:gd name="T2" fmla="+- 0 134 134"/>
                <a:gd name="T3" fmla="*/ 134 h 15"/>
                <a:gd name="T4" fmla="+- 0 615 610"/>
                <a:gd name="T5" fmla="*/ T4 w 15"/>
                <a:gd name="T6" fmla="+- 0 134 134"/>
                <a:gd name="T7" fmla="*/ 134 h 15"/>
                <a:gd name="T8" fmla="+- 0 613 610"/>
                <a:gd name="T9" fmla="*/ T8 w 15"/>
                <a:gd name="T10" fmla="+- 0 134 134"/>
                <a:gd name="T11" fmla="*/ 134 h 15"/>
                <a:gd name="T12" fmla="+- 0 610 610"/>
                <a:gd name="T13" fmla="*/ T12 w 15"/>
                <a:gd name="T14" fmla="+- 0 138 134"/>
                <a:gd name="T15" fmla="*/ 138 h 15"/>
                <a:gd name="T16" fmla="+- 0 610 610"/>
                <a:gd name="T17" fmla="*/ T16 w 15"/>
                <a:gd name="T18" fmla="+- 0 139 134"/>
                <a:gd name="T19" fmla="*/ 139 h 15"/>
                <a:gd name="T20" fmla="+- 0 610 610"/>
                <a:gd name="T21" fmla="*/ T20 w 15"/>
                <a:gd name="T22" fmla="+- 0 143 134"/>
                <a:gd name="T23" fmla="*/ 143 h 15"/>
                <a:gd name="T24" fmla="+- 0 611 610"/>
                <a:gd name="T25" fmla="*/ T24 w 15"/>
                <a:gd name="T26" fmla="+- 0 145 134"/>
                <a:gd name="T27" fmla="*/ 145 h 15"/>
                <a:gd name="T28" fmla="+- 0 614 610"/>
                <a:gd name="T29" fmla="*/ T28 w 15"/>
                <a:gd name="T30" fmla="+- 0 148 134"/>
                <a:gd name="T31" fmla="*/ 148 h 15"/>
                <a:gd name="T32" fmla="+- 0 615 610"/>
                <a:gd name="T33" fmla="*/ T32 w 15"/>
                <a:gd name="T34" fmla="+- 0 148 134"/>
                <a:gd name="T35" fmla="*/ 148 h 15"/>
                <a:gd name="T36" fmla="+- 0 619 610"/>
                <a:gd name="T37" fmla="*/ T36 w 15"/>
                <a:gd name="T38" fmla="+- 0 148 134"/>
                <a:gd name="T39" fmla="*/ 148 h 15"/>
                <a:gd name="T40" fmla="+- 0 621 610"/>
                <a:gd name="T41" fmla="*/ T40 w 15"/>
                <a:gd name="T42" fmla="+- 0 147 134"/>
                <a:gd name="T43" fmla="*/ 147 h 15"/>
                <a:gd name="T44" fmla="+- 0 621 610"/>
                <a:gd name="T45" fmla="*/ T44 w 15"/>
                <a:gd name="T46" fmla="+- 0 147 134"/>
                <a:gd name="T47" fmla="*/ 147 h 15"/>
                <a:gd name="T48" fmla="+- 0 616 610"/>
                <a:gd name="T49" fmla="*/ T48 w 15"/>
                <a:gd name="T50" fmla="+- 0 147 134"/>
                <a:gd name="T51" fmla="*/ 147 h 15"/>
                <a:gd name="T52" fmla="+- 0 614 610"/>
                <a:gd name="T53" fmla="*/ T52 w 15"/>
                <a:gd name="T54" fmla="+- 0 147 134"/>
                <a:gd name="T55" fmla="*/ 147 h 15"/>
                <a:gd name="T56" fmla="+- 0 613 610"/>
                <a:gd name="T57" fmla="*/ T56 w 15"/>
                <a:gd name="T58" fmla="+- 0 146 134"/>
                <a:gd name="T59" fmla="*/ 146 h 15"/>
                <a:gd name="T60" fmla="+- 0 613 610"/>
                <a:gd name="T61" fmla="*/ T60 w 15"/>
                <a:gd name="T62" fmla="+- 0 146 134"/>
                <a:gd name="T63" fmla="*/ 146 h 15"/>
                <a:gd name="T64" fmla="+- 0 613 610"/>
                <a:gd name="T65" fmla="*/ T64 w 15"/>
                <a:gd name="T66" fmla="+- 0 146 134"/>
                <a:gd name="T67" fmla="*/ 146 h 15"/>
                <a:gd name="T68" fmla="+- 0 612 610"/>
                <a:gd name="T69" fmla="*/ T68 w 15"/>
                <a:gd name="T70" fmla="+- 0 144 134"/>
                <a:gd name="T71" fmla="*/ 144 h 15"/>
                <a:gd name="T72" fmla="+- 0 611 610"/>
                <a:gd name="T73" fmla="*/ T72 w 15"/>
                <a:gd name="T74" fmla="+- 0 143 134"/>
                <a:gd name="T75" fmla="*/ 143 h 15"/>
                <a:gd name="T76" fmla="+- 0 611 610"/>
                <a:gd name="T77" fmla="*/ T76 w 15"/>
                <a:gd name="T78" fmla="+- 0 139 134"/>
                <a:gd name="T79" fmla="*/ 139 h 15"/>
                <a:gd name="T80" fmla="+- 0 611 610"/>
                <a:gd name="T81" fmla="*/ T80 w 15"/>
                <a:gd name="T82" fmla="+- 0 138 134"/>
                <a:gd name="T83" fmla="*/ 138 h 15"/>
                <a:gd name="T84" fmla="+- 0 613 610"/>
                <a:gd name="T85" fmla="*/ T84 w 15"/>
                <a:gd name="T86" fmla="+- 0 135 134"/>
                <a:gd name="T87" fmla="*/ 135 h 15"/>
                <a:gd name="T88" fmla="+- 0 615 610"/>
                <a:gd name="T89" fmla="*/ T88 w 15"/>
                <a:gd name="T90" fmla="+- 0 135 134"/>
                <a:gd name="T91" fmla="*/ 135 h 15"/>
                <a:gd name="T92" fmla="+- 0 621 610"/>
                <a:gd name="T93" fmla="*/ T92 w 15"/>
                <a:gd name="T94" fmla="+- 0 135 134"/>
                <a:gd name="T95" fmla="*/ 135 h 15"/>
                <a:gd name="T96" fmla="+- 0 620 610"/>
                <a:gd name="T97" fmla="*/ T96 w 15"/>
                <a:gd name="T98" fmla="+- 0 134 134"/>
                <a:gd name="T99" fmla="*/ 134 h 15"/>
                <a:gd name="T100" fmla="+- 0 619 610"/>
                <a:gd name="T101" fmla="*/ T100 w 15"/>
                <a:gd name="T102" fmla="+- 0 134 134"/>
                <a:gd name="T103" fmla="*/ 134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0"/>
                  </a:lnTo>
                  <a:lnTo>
                    <a:pt x="0" y="4"/>
                  </a:lnTo>
                  <a:lnTo>
                    <a:pt x="0" y="5"/>
                  </a:lnTo>
                  <a:lnTo>
                    <a:pt x="0" y="9"/>
                  </a:lnTo>
                  <a:lnTo>
                    <a:pt x="1" y="11"/>
                  </a:lnTo>
                  <a:lnTo>
                    <a:pt x="4" y="14"/>
                  </a:lnTo>
                  <a:lnTo>
                    <a:pt x="5" y="14"/>
                  </a:lnTo>
                  <a:lnTo>
                    <a:pt x="9" y="14"/>
                  </a:lnTo>
                  <a:lnTo>
                    <a:pt x="11" y="13"/>
                  </a:lnTo>
                  <a:lnTo>
                    <a:pt x="6" y="13"/>
                  </a:lnTo>
                  <a:lnTo>
                    <a:pt x="4" y="13"/>
                  </a:lnTo>
                  <a:lnTo>
                    <a:pt x="3" y="12"/>
                  </a:lnTo>
                  <a:lnTo>
                    <a:pt x="2" y="10"/>
                  </a:lnTo>
                  <a:lnTo>
                    <a:pt x="1" y="9"/>
                  </a:lnTo>
                  <a:lnTo>
                    <a:pt x="1" y="5"/>
                  </a:lnTo>
                  <a:lnTo>
                    <a:pt x="1" y="4"/>
                  </a:lnTo>
                  <a:lnTo>
                    <a:pt x="3" y="1"/>
                  </a:lnTo>
                  <a:lnTo>
                    <a:pt x="5" y="1"/>
                  </a:lnTo>
                  <a:lnTo>
                    <a:pt x="11" y="1"/>
                  </a:lnTo>
                  <a:lnTo>
                    <a:pt x="10" y="0"/>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55" name="Freeform 3704">
              <a:extLst>
                <a:ext uri="{FF2B5EF4-FFF2-40B4-BE49-F238E27FC236}">
                  <a16:creationId xmlns:a16="http://schemas.microsoft.com/office/drawing/2014/main" id="{5A7EF637-AA24-4F03-953B-5EF4C5CFF2B8}"/>
                </a:ext>
              </a:extLst>
            </xdr:cNvPr>
            <xdr:cNvSpPr>
              <a:spLocks/>
            </xdr:cNvSpPr>
          </xdr:nvSpPr>
          <xdr:spPr bwMode="auto">
            <a:xfrm>
              <a:off x="610" y="134"/>
              <a:ext cx="15" cy="15"/>
            </a:xfrm>
            <a:custGeom>
              <a:avLst/>
              <a:gdLst>
                <a:gd name="T0" fmla="+- 0 621 610"/>
                <a:gd name="T1" fmla="*/ T0 w 15"/>
                <a:gd name="T2" fmla="+- 0 135 134"/>
                <a:gd name="T3" fmla="*/ 135 h 15"/>
                <a:gd name="T4" fmla="+- 0 618 610"/>
                <a:gd name="T5" fmla="*/ T4 w 15"/>
                <a:gd name="T6" fmla="+- 0 135 134"/>
                <a:gd name="T7" fmla="*/ 135 h 15"/>
                <a:gd name="T8" fmla="+- 0 620 610"/>
                <a:gd name="T9" fmla="*/ T8 w 15"/>
                <a:gd name="T10" fmla="+- 0 135 134"/>
                <a:gd name="T11" fmla="*/ 135 h 15"/>
                <a:gd name="T12" fmla="+- 0 621 610"/>
                <a:gd name="T13" fmla="*/ T12 w 15"/>
                <a:gd name="T14" fmla="+- 0 136 134"/>
                <a:gd name="T15" fmla="*/ 136 h 15"/>
                <a:gd name="T16" fmla="+- 0 623 610"/>
                <a:gd name="T17" fmla="*/ T16 w 15"/>
                <a:gd name="T18" fmla="+- 0 137 134"/>
                <a:gd name="T19" fmla="*/ 137 h 15"/>
                <a:gd name="T20" fmla="+- 0 623 610"/>
                <a:gd name="T21" fmla="*/ T20 w 15"/>
                <a:gd name="T22" fmla="+- 0 139 134"/>
                <a:gd name="T23" fmla="*/ 139 h 15"/>
                <a:gd name="T24" fmla="+- 0 623 610"/>
                <a:gd name="T25" fmla="*/ T24 w 15"/>
                <a:gd name="T26" fmla="+- 0 143 134"/>
                <a:gd name="T27" fmla="*/ 143 h 15"/>
                <a:gd name="T28" fmla="+- 0 623 610"/>
                <a:gd name="T29" fmla="*/ T28 w 15"/>
                <a:gd name="T30" fmla="+- 0 144 134"/>
                <a:gd name="T31" fmla="*/ 144 h 15"/>
                <a:gd name="T32" fmla="+- 0 621 610"/>
                <a:gd name="T33" fmla="*/ T32 w 15"/>
                <a:gd name="T34" fmla="+- 0 146 134"/>
                <a:gd name="T35" fmla="*/ 146 h 15"/>
                <a:gd name="T36" fmla="+- 0 619 610"/>
                <a:gd name="T37" fmla="*/ T36 w 15"/>
                <a:gd name="T38" fmla="+- 0 147 134"/>
                <a:gd name="T39" fmla="*/ 147 h 15"/>
                <a:gd name="T40" fmla="+- 0 621 610"/>
                <a:gd name="T41" fmla="*/ T40 w 15"/>
                <a:gd name="T42" fmla="+- 0 147 134"/>
                <a:gd name="T43" fmla="*/ 147 h 15"/>
                <a:gd name="T44" fmla="+- 0 624 610"/>
                <a:gd name="T45" fmla="*/ T44 w 15"/>
                <a:gd name="T46" fmla="+- 0 144 134"/>
                <a:gd name="T47" fmla="*/ 144 h 15"/>
                <a:gd name="T48" fmla="+- 0 624 610"/>
                <a:gd name="T49" fmla="*/ T48 w 15"/>
                <a:gd name="T50" fmla="+- 0 143 134"/>
                <a:gd name="T51" fmla="*/ 143 h 15"/>
                <a:gd name="T52" fmla="+- 0 624 610"/>
                <a:gd name="T53" fmla="*/ T52 w 15"/>
                <a:gd name="T54" fmla="+- 0 139 134"/>
                <a:gd name="T55" fmla="*/ 139 h 15"/>
                <a:gd name="T56" fmla="+- 0 624 610"/>
                <a:gd name="T57" fmla="*/ T56 w 15"/>
                <a:gd name="T58" fmla="+- 0 137 134"/>
                <a:gd name="T59" fmla="*/ 137 h 15"/>
                <a:gd name="T60" fmla="+- 0 621 610"/>
                <a:gd name="T61" fmla="*/ T60 w 15"/>
                <a:gd name="T62" fmla="+- 0 135 134"/>
                <a:gd name="T63" fmla="*/ 13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5" h="15">
                  <a:moveTo>
                    <a:pt x="11" y="1"/>
                  </a:moveTo>
                  <a:lnTo>
                    <a:pt x="8" y="1"/>
                  </a:lnTo>
                  <a:lnTo>
                    <a:pt x="10" y="1"/>
                  </a:lnTo>
                  <a:lnTo>
                    <a:pt x="11" y="2"/>
                  </a:lnTo>
                  <a:lnTo>
                    <a:pt x="13" y="3"/>
                  </a:lnTo>
                  <a:lnTo>
                    <a:pt x="13" y="5"/>
                  </a:lnTo>
                  <a:lnTo>
                    <a:pt x="13" y="9"/>
                  </a:lnTo>
                  <a:lnTo>
                    <a:pt x="13" y="10"/>
                  </a:lnTo>
                  <a:lnTo>
                    <a:pt x="11" y="12"/>
                  </a:lnTo>
                  <a:lnTo>
                    <a:pt x="9" y="13"/>
                  </a:lnTo>
                  <a:lnTo>
                    <a:pt x="11" y="13"/>
                  </a:lnTo>
                  <a:lnTo>
                    <a:pt x="14" y="10"/>
                  </a:lnTo>
                  <a:lnTo>
                    <a:pt x="14" y="9"/>
                  </a:lnTo>
                  <a:lnTo>
                    <a:pt x="14" y="5"/>
                  </a:lnTo>
                  <a:lnTo>
                    <a:pt x="14" y="3"/>
                  </a:lnTo>
                  <a:lnTo>
                    <a:pt x="11" y="1"/>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56" name="Freeform 3703">
              <a:extLst>
                <a:ext uri="{FF2B5EF4-FFF2-40B4-BE49-F238E27FC236}">
                  <a16:creationId xmlns:a16="http://schemas.microsoft.com/office/drawing/2014/main" id="{6923F5CC-F862-453C-9A1D-318B819240C5}"/>
                </a:ext>
              </a:extLst>
            </xdr:cNvPr>
            <xdr:cNvSpPr>
              <a:spLocks/>
            </xdr:cNvSpPr>
          </xdr:nvSpPr>
          <xdr:spPr bwMode="auto">
            <a:xfrm>
              <a:off x="610" y="134"/>
              <a:ext cx="15" cy="15"/>
            </a:xfrm>
            <a:custGeom>
              <a:avLst/>
              <a:gdLst>
                <a:gd name="T0" fmla="+- 0 613 610"/>
                <a:gd name="T1" fmla="*/ T0 w 15"/>
                <a:gd name="T2" fmla="+- 0 146 134"/>
                <a:gd name="T3" fmla="*/ 146 h 15"/>
                <a:gd name="T4" fmla="+- 0 613 610"/>
                <a:gd name="T5" fmla="*/ T4 w 15"/>
                <a:gd name="T6" fmla="+- 0 146 134"/>
                <a:gd name="T7" fmla="*/ 146 h 15"/>
                <a:gd name="T8" fmla="+- 0 613 610"/>
                <a:gd name="T9" fmla="*/ T8 w 15"/>
                <a:gd name="T10" fmla="+- 0 146 134"/>
                <a:gd name="T11" fmla="*/ 146 h 15"/>
                <a:gd name="T12" fmla="+- 0 613 610"/>
                <a:gd name="T13" fmla="*/ T12 w 15"/>
                <a:gd name="T14" fmla="+- 0 146 134"/>
                <a:gd name="T15" fmla="*/ 146 h 15"/>
              </a:gdLst>
              <a:ahLst/>
              <a:cxnLst>
                <a:cxn ang="0">
                  <a:pos x="T1" y="T3"/>
                </a:cxn>
                <a:cxn ang="0">
                  <a:pos x="T5" y="T7"/>
                </a:cxn>
                <a:cxn ang="0">
                  <a:pos x="T9" y="T11"/>
                </a:cxn>
                <a:cxn ang="0">
                  <a:pos x="T13" y="T15"/>
                </a:cxn>
              </a:cxnLst>
              <a:rect l="0" t="0" r="r" b="b"/>
              <a:pathLst>
                <a:path w="15" h="15">
                  <a:moveTo>
                    <a:pt x="3" y="12"/>
                  </a:moveTo>
                  <a:lnTo>
                    <a:pt x="3" y="1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1" name="Group 40">
            <a:extLst>
              <a:ext uri="{FF2B5EF4-FFF2-40B4-BE49-F238E27FC236}">
                <a16:creationId xmlns:a16="http://schemas.microsoft.com/office/drawing/2014/main" id="{9266B181-DFDE-4BC0-BB1D-C4D3F6E007E3}"/>
              </a:ext>
            </a:extLst>
          </xdr:cNvPr>
          <xdr:cNvGrpSpPr>
            <a:grpSpLocks/>
          </xdr:cNvGrpSpPr>
        </xdr:nvGrpSpPr>
        <xdr:grpSpPr bwMode="auto">
          <a:xfrm>
            <a:off x="613" y="139"/>
            <a:ext cx="10" cy="8"/>
            <a:chOff x="613" y="139"/>
            <a:chExt cx="10" cy="8"/>
          </a:xfrm>
        </xdr:grpSpPr>
        <xdr:sp macro="" textlink="">
          <xdr:nvSpPr>
            <xdr:cNvPr id="152" name="Freeform 3701">
              <a:extLst>
                <a:ext uri="{FF2B5EF4-FFF2-40B4-BE49-F238E27FC236}">
                  <a16:creationId xmlns:a16="http://schemas.microsoft.com/office/drawing/2014/main" id="{040ED15D-9E50-4C70-8A59-F9674F4771AA}"/>
                </a:ext>
              </a:extLst>
            </xdr:cNvPr>
            <xdr:cNvSpPr>
              <a:spLocks/>
            </xdr:cNvSpPr>
          </xdr:nvSpPr>
          <xdr:spPr bwMode="auto">
            <a:xfrm>
              <a:off x="613" y="139"/>
              <a:ext cx="10" cy="8"/>
            </a:xfrm>
            <a:custGeom>
              <a:avLst/>
              <a:gdLst>
                <a:gd name="T0" fmla="+- 0 613 613"/>
                <a:gd name="T1" fmla="*/ T0 w 10"/>
                <a:gd name="T2" fmla="+- 0 144 139"/>
                <a:gd name="T3" fmla="*/ 144 h 8"/>
                <a:gd name="T4" fmla="+- 0 615 613"/>
                <a:gd name="T5" fmla="*/ T4 w 10"/>
                <a:gd name="T6" fmla="+- 0 146 139"/>
                <a:gd name="T7" fmla="*/ 146 h 8"/>
                <a:gd name="T8" fmla="+- 0 617 613"/>
                <a:gd name="T9" fmla="*/ T8 w 10"/>
                <a:gd name="T10" fmla="+- 0 147 139"/>
                <a:gd name="T11" fmla="*/ 147 h 8"/>
                <a:gd name="T12" fmla="+- 0 620 613"/>
                <a:gd name="T13" fmla="*/ T12 w 10"/>
                <a:gd name="T14" fmla="+- 0 145 139"/>
                <a:gd name="T15" fmla="*/ 145 h 8"/>
                <a:gd name="T16" fmla="+- 0 614 613"/>
                <a:gd name="T17" fmla="*/ T16 w 10"/>
                <a:gd name="T18" fmla="+- 0 145 139"/>
                <a:gd name="T19" fmla="*/ 145 h 8"/>
                <a:gd name="T20" fmla="+- 0 613 613"/>
                <a:gd name="T21" fmla="*/ T20 w 10"/>
                <a:gd name="T22" fmla="+- 0 144 139"/>
                <a:gd name="T23" fmla="*/ 144 h 8"/>
              </a:gdLst>
              <a:ahLst/>
              <a:cxnLst>
                <a:cxn ang="0">
                  <a:pos x="T1" y="T3"/>
                </a:cxn>
                <a:cxn ang="0">
                  <a:pos x="T5" y="T7"/>
                </a:cxn>
                <a:cxn ang="0">
                  <a:pos x="T9" y="T11"/>
                </a:cxn>
                <a:cxn ang="0">
                  <a:pos x="T13" y="T15"/>
                </a:cxn>
                <a:cxn ang="0">
                  <a:pos x="T17" y="T19"/>
                </a:cxn>
                <a:cxn ang="0">
                  <a:pos x="T21" y="T23"/>
                </a:cxn>
              </a:cxnLst>
              <a:rect l="0" t="0" r="r" b="b"/>
              <a:pathLst>
                <a:path w="10" h="8">
                  <a:moveTo>
                    <a:pt x="0" y="5"/>
                  </a:moveTo>
                  <a:lnTo>
                    <a:pt x="2" y="7"/>
                  </a:lnTo>
                  <a:lnTo>
                    <a:pt x="4" y="8"/>
                  </a:lnTo>
                  <a:lnTo>
                    <a:pt x="7" y="6"/>
                  </a:lnTo>
                  <a:lnTo>
                    <a:pt x="1" y="6"/>
                  </a:lnTo>
                  <a:lnTo>
                    <a:pt x="0" y="5"/>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53" name="Freeform 3700">
              <a:extLst>
                <a:ext uri="{FF2B5EF4-FFF2-40B4-BE49-F238E27FC236}">
                  <a16:creationId xmlns:a16="http://schemas.microsoft.com/office/drawing/2014/main" id="{5C86DB01-D769-4543-8E86-EE4635B88D3C}"/>
                </a:ext>
              </a:extLst>
            </xdr:cNvPr>
            <xdr:cNvSpPr>
              <a:spLocks/>
            </xdr:cNvSpPr>
          </xdr:nvSpPr>
          <xdr:spPr bwMode="auto">
            <a:xfrm>
              <a:off x="613" y="139"/>
              <a:ext cx="10" cy="8"/>
            </a:xfrm>
            <a:custGeom>
              <a:avLst/>
              <a:gdLst>
                <a:gd name="T0" fmla="+- 0 622 613"/>
                <a:gd name="T1" fmla="*/ T0 w 10"/>
                <a:gd name="T2" fmla="+- 0 139 139"/>
                <a:gd name="T3" fmla="*/ 139 h 8"/>
                <a:gd name="T4" fmla="+- 0 622 613"/>
                <a:gd name="T5" fmla="*/ T4 w 10"/>
                <a:gd name="T6" fmla="+- 0 141 139"/>
                <a:gd name="T7" fmla="*/ 141 h 8"/>
                <a:gd name="T8" fmla="+- 0 620 613"/>
                <a:gd name="T9" fmla="*/ T8 w 10"/>
                <a:gd name="T10" fmla="+- 0 143 139"/>
                <a:gd name="T11" fmla="*/ 143 h 8"/>
                <a:gd name="T12" fmla="+- 0 618 613"/>
                <a:gd name="T13" fmla="*/ T12 w 10"/>
                <a:gd name="T14" fmla="+- 0 144 139"/>
                <a:gd name="T15" fmla="*/ 144 h 8"/>
                <a:gd name="T16" fmla="+- 0 617 613"/>
                <a:gd name="T17" fmla="*/ T16 w 10"/>
                <a:gd name="T18" fmla="+- 0 145 139"/>
                <a:gd name="T19" fmla="*/ 145 h 8"/>
                <a:gd name="T20" fmla="+- 0 621 613"/>
                <a:gd name="T21" fmla="*/ T20 w 10"/>
                <a:gd name="T22" fmla="+- 0 145 139"/>
                <a:gd name="T23" fmla="*/ 145 h 8"/>
                <a:gd name="T24" fmla="+- 0 622 613"/>
                <a:gd name="T25" fmla="*/ T24 w 10"/>
                <a:gd name="T26" fmla="+- 0 144 139"/>
                <a:gd name="T27" fmla="*/ 144 h 8"/>
                <a:gd name="T28" fmla="+- 0 622 613"/>
                <a:gd name="T29" fmla="*/ T28 w 10"/>
                <a:gd name="T30" fmla="+- 0 142 139"/>
                <a:gd name="T31" fmla="*/ 142 h 8"/>
                <a:gd name="T32" fmla="+- 0 622 613"/>
                <a:gd name="T33" fmla="*/ T32 w 10"/>
                <a:gd name="T34" fmla="+- 0 139 139"/>
                <a:gd name="T35" fmla="*/ 139 h 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 h="8">
                  <a:moveTo>
                    <a:pt x="9" y="0"/>
                  </a:moveTo>
                  <a:lnTo>
                    <a:pt x="9" y="2"/>
                  </a:lnTo>
                  <a:lnTo>
                    <a:pt x="7" y="4"/>
                  </a:lnTo>
                  <a:lnTo>
                    <a:pt x="5" y="5"/>
                  </a:lnTo>
                  <a:lnTo>
                    <a:pt x="4" y="6"/>
                  </a:lnTo>
                  <a:lnTo>
                    <a:pt x="8" y="6"/>
                  </a:lnTo>
                  <a:lnTo>
                    <a:pt x="9" y="5"/>
                  </a:lnTo>
                  <a:lnTo>
                    <a:pt x="9" y="3"/>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2" name="Group 41">
            <a:extLst>
              <a:ext uri="{FF2B5EF4-FFF2-40B4-BE49-F238E27FC236}">
                <a16:creationId xmlns:a16="http://schemas.microsoft.com/office/drawing/2014/main" id="{622D89E3-B134-48AD-8519-6175B433215E}"/>
              </a:ext>
            </a:extLst>
          </xdr:cNvPr>
          <xdr:cNvGrpSpPr>
            <a:grpSpLocks/>
          </xdr:cNvGrpSpPr>
        </xdr:nvGrpSpPr>
        <xdr:grpSpPr bwMode="auto">
          <a:xfrm>
            <a:off x="615" y="136"/>
            <a:ext cx="5" cy="5"/>
            <a:chOff x="615" y="136"/>
            <a:chExt cx="5" cy="5"/>
          </a:xfrm>
        </xdr:grpSpPr>
        <xdr:sp macro="" textlink="">
          <xdr:nvSpPr>
            <xdr:cNvPr id="149" name="Freeform 3698">
              <a:extLst>
                <a:ext uri="{FF2B5EF4-FFF2-40B4-BE49-F238E27FC236}">
                  <a16:creationId xmlns:a16="http://schemas.microsoft.com/office/drawing/2014/main" id="{DAE21F56-6C5D-47E6-83AA-75272AE0AE19}"/>
                </a:ext>
              </a:extLst>
            </xdr:cNvPr>
            <xdr:cNvSpPr>
              <a:spLocks/>
            </xdr:cNvSpPr>
          </xdr:nvSpPr>
          <xdr:spPr bwMode="auto">
            <a:xfrm>
              <a:off x="615" y="136"/>
              <a:ext cx="5" cy="5"/>
            </a:xfrm>
            <a:custGeom>
              <a:avLst/>
              <a:gdLst>
                <a:gd name="T0" fmla="+- 0 618 615"/>
                <a:gd name="T1" fmla="*/ T0 w 5"/>
                <a:gd name="T2" fmla="+- 0 136 136"/>
                <a:gd name="T3" fmla="*/ 136 h 5"/>
                <a:gd name="T4" fmla="+- 0 616 615"/>
                <a:gd name="T5" fmla="*/ T4 w 5"/>
                <a:gd name="T6" fmla="+- 0 136 136"/>
                <a:gd name="T7" fmla="*/ 136 h 5"/>
                <a:gd name="T8" fmla="+- 0 615 615"/>
                <a:gd name="T9" fmla="*/ T8 w 5"/>
                <a:gd name="T10" fmla="+- 0 137 136"/>
                <a:gd name="T11" fmla="*/ 137 h 5"/>
                <a:gd name="T12" fmla="+- 0 615 615"/>
                <a:gd name="T13" fmla="*/ T12 w 5"/>
                <a:gd name="T14" fmla="+- 0 139 136"/>
                <a:gd name="T15" fmla="*/ 139 h 5"/>
                <a:gd name="T16" fmla="+- 0 616 615"/>
                <a:gd name="T17" fmla="*/ T16 w 5"/>
                <a:gd name="T18" fmla="+- 0 140 136"/>
                <a:gd name="T19" fmla="*/ 140 h 5"/>
                <a:gd name="T20" fmla="+- 0 618 615"/>
                <a:gd name="T21" fmla="*/ T20 w 5"/>
                <a:gd name="T22" fmla="+- 0 140 136"/>
                <a:gd name="T23" fmla="*/ 140 h 5"/>
                <a:gd name="T24" fmla="+- 0 619 615"/>
                <a:gd name="T25" fmla="*/ T24 w 5"/>
                <a:gd name="T26" fmla="+- 0 139 136"/>
                <a:gd name="T27" fmla="*/ 139 h 5"/>
                <a:gd name="T28" fmla="+- 0 619 615"/>
                <a:gd name="T29" fmla="*/ T28 w 5"/>
                <a:gd name="T30" fmla="+- 0 137 136"/>
                <a:gd name="T31" fmla="*/ 137 h 5"/>
                <a:gd name="T32" fmla="+- 0 618 615"/>
                <a:gd name="T33" fmla="*/ T32 w 5"/>
                <a:gd name="T34" fmla="+- 0 136 136"/>
                <a:gd name="T35" fmla="*/ 13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50" name="Picture 149">
              <a:extLst>
                <a:ext uri="{FF2B5EF4-FFF2-40B4-BE49-F238E27FC236}">
                  <a16:creationId xmlns:a16="http://schemas.microsoft.com/office/drawing/2014/main" id="{05EFCD48-BA34-4AEC-975E-00A5E4D39EE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4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1" name="Picture 150">
              <a:extLst>
                <a:ext uri="{FF2B5EF4-FFF2-40B4-BE49-F238E27FC236}">
                  <a16:creationId xmlns:a16="http://schemas.microsoft.com/office/drawing/2014/main" id="{16F12F93-FFBF-4C3D-8250-43E42897F78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4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3" name="Group 42">
            <a:extLst>
              <a:ext uri="{FF2B5EF4-FFF2-40B4-BE49-F238E27FC236}">
                <a16:creationId xmlns:a16="http://schemas.microsoft.com/office/drawing/2014/main" id="{76FA2B8D-5579-446C-814E-47B21AF3FDAE}"/>
              </a:ext>
            </a:extLst>
          </xdr:cNvPr>
          <xdr:cNvGrpSpPr>
            <a:grpSpLocks/>
          </xdr:cNvGrpSpPr>
        </xdr:nvGrpSpPr>
        <xdr:grpSpPr bwMode="auto">
          <a:xfrm>
            <a:off x="610" y="143"/>
            <a:ext cx="15" cy="15"/>
            <a:chOff x="610" y="143"/>
            <a:chExt cx="15" cy="15"/>
          </a:xfrm>
        </xdr:grpSpPr>
        <xdr:sp macro="" textlink="">
          <xdr:nvSpPr>
            <xdr:cNvPr id="146" name="Freeform 3694">
              <a:extLst>
                <a:ext uri="{FF2B5EF4-FFF2-40B4-BE49-F238E27FC236}">
                  <a16:creationId xmlns:a16="http://schemas.microsoft.com/office/drawing/2014/main" id="{9466BE0F-1213-4EC2-9792-EC2182342056}"/>
                </a:ext>
              </a:extLst>
            </xdr:cNvPr>
            <xdr:cNvSpPr>
              <a:spLocks/>
            </xdr:cNvSpPr>
          </xdr:nvSpPr>
          <xdr:spPr bwMode="auto">
            <a:xfrm>
              <a:off x="610" y="143"/>
              <a:ext cx="15" cy="15"/>
            </a:xfrm>
            <a:custGeom>
              <a:avLst/>
              <a:gdLst>
                <a:gd name="T0" fmla="+- 0 619 610"/>
                <a:gd name="T1" fmla="*/ T0 w 15"/>
                <a:gd name="T2" fmla="+- 0 143 143"/>
                <a:gd name="T3" fmla="*/ 143 h 15"/>
                <a:gd name="T4" fmla="+- 0 615 610"/>
                <a:gd name="T5" fmla="*/ T4 w 15"/>
                <a:gd name="T6" fmla="+- 0 143 143"/>
                <a:gd name="T7" fmla="*/ 143 h 15"/>
                <a:gd name="T8" fmla="+- 0 613 610"/>
                <a:gd name="T9" fmla="*/ T8 w 15"/>
                <a:gd name="T10" fmla="+- 0 144 143"/>
                <a:gd name="T11" fmla="*/ 144 h 15"/>
                <a:gd name="T12" fmla="+- 0 610 610"/>
                <a:gd name="T13" fmla="*/ T12 w 15"/>
                <a:gd name="T14" fmla="+- 0 148 143"/>
                <a:gd name="T15" fmla="*/ 148 h 15"/>
                <a:gd name="T16" fmla="+- 0 610 610"/>
                <a:gd name="T17" fmla="*/ T16 w 15"/>
                <a:gd name="T18" fmla="+- 0 149 143"/>
                <a:gd name="T19" fmla="*/ 149 h 15"/>
                <a:gd name="T20" fmla="+- 0 610 610"/>
                <a:gd name="T21" fmla="*/ T20 w 15"/>
                <a:gd name="T22" fmla="+- 0 153 143"/>
                <a:gd name="T23" fmla="*/ 153 h 15"/>
                <a:gd name="T24" fmla="+- 0 611 610"/>
                <a:gd name="T25" fmla="*/ T24 w 15"/>
                <a:gd name="T26" fmla="+- 0 155 143"/>
                <a:gd name="T27" fmla="*/ 155 h 15"/>
                <a:gd name="T28" fmla="+- 0 614 610"/>
                <a:gd name="T29" fmla="*/ T28 w 15"/>
                <a:gd name="T30" fmla="+- 0 158 143"/>
                <a:gd name="T31" fmla="*/ 158 h 15"/>
                <a:gd name="T32" fmla="+- 0 615 610"/>
                <a:gd name="T33" fmla="*/ T32 w 15"/>
                <a:gd name="T34" fmla="+- 0 158 143"/>
                <a:gd name="T35" fmla="*/ 158 h 15"/>
                <a:gd name="T36" fmla="+- 0 619 610"/>
                <a:gd name="T37" fmla="*/ T36 w 15"/>
                <a:gd name="T38" fmla="+- 0 158 143"/>
                <a:gd name="T39" fmla="*/ 158 h 15"/>
                <a:gd name="T40" fmla="+- 0 621 610"/>
                <a:gd name="T41" fmla="*/ T40 w 15"/>
                <a:gd name="T42" fmla="+- 0 157 143"/>
                <a:gd name="T43" fmla="*/ 157 h 15"/>
                <a:gd name="T44" fmla="+- 0 621 610"/>
                <a:gd name="T45" fmla="*/ T44 w 15"/>
                <a:gd name="T46" fmla="+- 0 157 143"/>
                <a:gd name="T47" fmla="*/ 157 h 15"/>
                <a:gd name="T48" fmla="+- 0 616 610"/>
                <a:gd name="T49" fmla="*/ T48 w 15"/>
                <a:gd name="T50" fmla="+- 0 157 143"/>
                <a:gd name="T51" fmla="*/ 157 h 15"/>
                <a:gd name="T52" fmla="+- 0 614 610"/>
                <a:gd name="T53" fmla="*/ T52 w 15"/>
                <a:gd name="T54" fmla="+- 0 157 143"/>
                <a:gd name="T55" fmla="*/ 157 h 15"/>
                <a:gd name="T56" fmla="+- 0 614 610"/>
                <a:gd name="T57" fmla="*/ T56 w 15"/>
                <a:gd name="T58" fmla="+- 0 156 143"/>
                <a:gd name="T59" fmla="*/ 156 h 15"/>
                <a:gd name="T60" fmla="+- 0 613 610"/>
                <a:gd name="T61" fmla="*/ T60 w 15"/>
                <a:gd name="T62" fmla="+- 0 156 143"/>
                <a:gd name="T63" fmla="*/ 156 h 15"/>
                <a:gd name="T64" fmla="+- 0 613 610"/>
                <a:gd name="T65" fmla="*/ T64 w 15"/>
                <a:gd name="T66" fmla="+- 0 156 143"/>
                <a:gd name="T67" fmla="*/ 156 h 15"/>
                <a:gd name="T68" fmla="+- 0 612 610"/>
                <a:gd name="T69" fmla="*/ T68 w 15"/>
                <a:gd name="T70" fmla="+- 0 154 143"/>
                <a:gd name="T71" fmla="*/ 154 h 15"/>
                <a:gd name="T72" fmla="+- 0 611 610"/>
                <a:gd name="T73" fmla="*/ T72 w 15"/>
                <a:gd name="T74" fmla="+- 0 153 143"/>
                <a:gd name="T75" fmla="*/ 153 h 15"/>
                <a:gd name="T76" fmla="+- 0 611 610"/>
                <a:gd name="T77" fmla="*/ T76 w 15"/>
                <a:gd name="T78" fmla="+- 0 149 143"/>
                <a:gd name="T79" fmla="*/ 149 h 15"/>
                <a:gd name="T80" fmla="+- 0 611 610"/>
                <a:gd name="T81" fmla="*/ T80 w 15"/>
                <a:gd name="T82" fmla="+- 0 148 143"/>
                <a:gd name="T83" fmla="*/ 148 h 15"/>
                <a:gd name="T84" fmla="+- 0 613 610"/>
                <a:gd name="T85" fmla="*/ T84 w 15"/>
                <a:gd name="T86" fmla="+- 0 145 143"/>
                <a:gd name="T87" fmla="*/ 145 h 15"/>
                <a:gd name="T88" fmla="+- 0 615 610"/>
                <a:gd name="T89" fmla="*/ T88 w 15"/>
                <a:gd name="T90" fmla="+- 0 145 143"/>
                <a:gd name="T91" fmla="*/ 145 h 15"/>
                <a:gd name="T92" fmla="+- 0 621 610"/>
                <a:gd name="T93" fmla="*/ T92 w 15"/>
                <a:gd name="T94" fmla="+- 0 145 143"/>
                <a:gd name="T95" fmla="*/ 145 h 15"/>
                <a:gd name="T96" fmla="+- 0 620 610"/>
                <a:gd name="T97" fmla="*/ T96 w 15"/>
                <a:gd name="T98" fmla="+- 0 144 143"/>
                <a:gd name="T99" fmla="*/ 144 h 15"/>
                <a:gd name="T100" fmla="+- 0 619 610"/>
                <a:gd name="T101" fmla="*/ T100 w 15"/>
                <a:gd name="T102" fmla="+- 0 143 143"/>
                <a:gd name="T103" fmla="*/ 143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1"/>
                  </a:lnTo>
                  <a:lnTo>
                    <a:pt x="0" y="5"/>
                  </a:lnTo>
                  <a:lnTo>
                    <a:pt x="0" y="6"/>
                  </a:lnTo>
                  <a:lnTo>
                    <a:pt x="0" y="10"/>
                  </a:lnTo>
                  <a:lnTo>
                    <a:pt x="1" y="12"/>
                  </a:lnTo>
                  <a:lnTo>
                    <a:pt x="4" y="15"/>
                  </a:lnTo>
                  <a:lnTo>
                    <a:pt x="5" y="15"/>
                  </a:lnTo>
                  <a:lnTo>
                    <a:pt x="9" y="15"/>
                  </a:lnTo>
                  <a:lnTo>
                    <a:pt x="11" y="14"/>
                  </a:lnTo>
                  <a:lnTo>
                    <a:pt x="6" y="14"/>
                  </a:lnTo>
                  <a:lnTo>
                    <a:pt x="4" y="14"/>
                  </a:lnTo>
                  <a:lnTo>
                    <a:pt x="4" y="13"/>
                  </a:lnTo>
                  <a:lnTo>
                    <a:pt x="3" y="13"/>
                  </a:lnTo>
                  <a:lnTo>
                    <a:pt x="2" y="11"/>
                  </a:lnTo>
                  <a:lnTo>
                    <a:pt x="1" y="10"/>
                  </a:lnTo>
                  <a:lnTo>
                    <a:pt x="1" y="6"/>
                  </a:lnTo>
                  <a:lnTo>
                    <a:pt x="1" y="5"/>
                  </a:lnTo>
                  <a:lnTo>
                    <a:pt x="3" y="2"/>
                  </a:lnTo>
                  <a:lnTo>
                    <a:pt x="5" y="2"/>
                  </a:lnTo>
                  <a:lnTo>
                    <a:pt x="11" y="2"/>
                  </a:lnTo>
                  <a:lnTo>
                    <a:pt x="10" y="1"/>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7" name="Freeform 3693">
              <a:extLst>
                <a:ext uri="{FF2B5EF4-FFF2-40B4-BE49-F238E27FC236}">
                  <a16:creationId xmlns:a16="http://schemas.microsoft.com/office/drawing/2014/main" id="{55160D5A-F4FD-4A33-9E1D-C3C12B7A3190}"/>
                </a:ext>
              </a:extLst>
            </xdr:cNvPr>
            <xdr:cNvSpPr>
              <a:spLocks/>
            </xdr:cNvSpPr>
          </xdr:nvSpPr>
          <xdr:spPr bwMode="auto">
            <a:xfrm>
              <a:off x="610" y="143"/>
              <a:ext cx="15" cy="15"/>
            </a:xfrm>
            <a:custGeom>
              <a:avLst/>
              <a:gdLst>
                <a:gd name="T0" fmla="+- 0 621 610"/>
                <a:gd name="T1" fmla="*/ T0 w 15"/>
                <a:gd name="T2" fmla="+- 0 145 143"/>
                <a:gd name="T3" fmla="*/ 145 h 15"/>
                <a:gd name="T4" fmla="+- 0 618 610"/>
                <a:gd name="T5" fmla="*/ T4 w 15"/>
                <a:gd name="T6" fmla="+- 0 145 143"/>
                <a:gd name="T7" fmla="*/ 145 h 15"/>
                <a:gd name="T8" fmla="+- 0 620 610"/>
                <a:gd name="T9" fmla="*/ T8 w 15"/>
                <a:gd name="T10" fmla="+- 0 145 143"/>
                <a:gd name="T11" fmla="*/ 145 h 15"/>
                <a:gd name="T12" fmla="+- 0 623 610"/>
                <a:gd name="T13" fmla="*/ T12 w 15"/>
                <a:gd name="T14" fmla="+- 0 147 143"/>
                <a:gd name="T15" fmla="*/ 147 h 15"/>
                <a:gd name="T16" fmla="+- 0 623 610"/>
                <a:gd name="T17" fmla="*/ T16 w 15"/>
                <a:gd name="T18" fmla="+- 0 149 143"/>
                <a:gd name="T19" fmla="*/ 149 h 15"/>
                <a:gd name="T20" fmla="+- 0 623 610"/>
                <a:gd name="T21" fmla="*/ T20 w 15"/>
                <a:gd name="T22" fmla="+- 0 153 143"/>
                <a:gd name="T23" fmla="*/ 153 h 15"/>
                <a:gd name="T24" fmla="+- 0 623 610"/>
                <a:gd name="T25" fmla="*/ T24 w 15"/>
                <a:gd name="T26" fmla="+- 0 154 143"/>
                <a:gd name="T27" fmla="*/ 154 h 15"/>
                <a:gd name="T28" fmla="+- 0 621 610"/>
                <a:gd name="T29" fmla="*/ T28 w 15"/>
                <a:gd name="T30" fmla="+- 0 156 143"/>
                <a:gd name="T31" fmla="*/ 156 h 15"/>
                <a:gd name="T32" fmla="+- 0 619 610"/>
                <a:gd name="T33" fmla="*/ T32 w 15"/>
                <a:gd name="T34" fmla="+- 0 157 143"/>
                <a:gd name="T35" fmla="*/ 157 h 15"/>
                <a:gd name="T36" fmla="+- 0 621 610"/>
                <a:gd name="T37" fmla="*/ T36 w 15"/>
                <a:gd name="T38" fmla="+- 0 157 143"/>
                <a:gd name="T39" fmla="*/ 157 h 15"/>
                <a:gd name="T40" fmla="+- 0 624 610"/>
                <a:gd name="T41" fmla="*/ T40 w 15"/>
                <a:gd name="T42" fmla="+- 0 154 143"/>
                <a:gd name="T43" fmla="*/ 154 h 15"/>
                <a:gd name="T44" fmla="+- 0 624 610"/>
                <a:gd name="T45" fmla="*/ T44 w 15"/>
                <a:gd name="T46" fmla="+- 0 153 143"/>
                <a:gd name="T47" fmla="*/ 153 h 15"/>
                <a:gd name="T48" fmla="+- 0 624 610"/>
                <a:gd name="T49" fmla="*/ T48 w 15"/>
                <a:gd name="T50" fmla="+- 0 149 143"/>
                <a:gd name="T51" fmla="*/ 149 h 15"/>
                <a:gd name="T52" fmla="+- 0 624 610"/>
                <a:gd name="T53" fmla="*/ T52 w 15"/>
                <a:gd name="T54" fmla="+- 0 147 143"/>
                <a:gd name="T55" fmla="*/ 147 h 15"/>
                <a:gd name="T56" fmla="+- 0 621 610"/>
                <a:gd name="T57" fmla="*/ T56 w 15"/>
                <a:gd name="T58" fmla="+- 0 145 143"/>
                <a:gd name="T59" fmla="*/ 14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5" h="15">
                  <a:moveTo>
                    <a:pt x="11" y="2"/>
                  </a:moveTo>
                  <a:lnTo>
                    <a:pt x="8" y="2"/>
                  </a:lnTo>
                  <a:lnTo>
                    <a:pt x="10" y="2"/>
                  </a:lnTo>
                  <a:lnTo>
                    <a:pt x="13" y="4"/>
                  </a:lnTo>
                  <a:lnTo>
                    <a:pt x="13" y="6"/>
                  </a:lnTo>
                  <a:lnTo>
                    <a:pt x="13" y="10"/>
                  </a:lnTo>
                  <a:lnTo>
                    <a:pt x="13" y="11"/>
                  </a:lnTo>
                  <a:lnTo>
                    <a:pt x="11" y="13"/>
                  </a:lnTo>
                  <a:lnTo>
                    <a:pt x="9" y="14"/>
                  </a:lnTo>
                  <a:lnTo>
                    <a:pt x="11" y="14"/>
                  </a:lnTo>
                  <a:lnTo>
                    <a:pt x="14" y="11"/>
                  </a:lnTo>
                  <a:lnTo>
                    <a:pt x="14" y="10"/>
                  </a:lnTo>
                  <a:lnTo>
                    <a:pt x="14" y="6"/>
                  </a:lnTo>
                  <a:lnTo>
                    <a:pt x="14" y="4"/>
                  </a:lnTo>
                  <a:lnTo>
                    <a:pt x="11" y="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8" name="Freeform 3692">
              <a:extLst>
                <a:ext uri="{FF2B5EF4-FFF2-40B4-BE49-F238E27FC236}">
                  <a16:creationId xmlns:a16="http://schemas.microsoft.com/office/drawing/2014/main" id="{CE6AF31A-B604-4F70-B366-D1823028D574}"/>
                </a:ext>
              </a:extLst>
            </xdr:cNvPr>
            <xdr:cNvSpPr>
              <a:spLocks/>
            </xdr:cNvSpPr>
          </xdr:nvSpPr>
          <xdr:spPr bwMode="auto">
            <a:xfrm>
              <a:off x="610" y="143"/>
              <a:ext cx="15" cy="15"/>
            </a:xfrm>
            <a:custGeom>
              <a:avLst/>
              <a:gdLst>
                <a:gd name="T0" fmla="+- 0 613 610"/>
                <a:gd name="T1" fmla="*/ T0 w 15"/>
                <a:gd name="T2" fmla="+- 0 156 143"/>
                <a:gd name="T3" fmla="*/ 156 h 15"/>
                <a:gd name="T4" fmla="+- 0 613 610"/>
                <a:gd name="T5" fmla="*/ T4 w 15"/>
                <a:gd name="T6" fmla="+- 0 156 143"/>
                <a:gd name="T7" fmla="*/ 156 h 15"/>
                <a:gd name="T8" fmla="+- 0 614 610"/>
                <a:gd name="T9" fmla="*/ T8 w 15"/>
                <a:gd name="T10" fmla="+- 0 156 143"/>
                <a:gd name="T11" fmla="*/ 156 h 15"/>
                <a:gd name="T12" fmla="+- 0 613 610"/>
                <a:gd name="T13" fmla="*/ T12 w 15"/>
                <a:gd name="T14" fmla="+- 0 156 143"/>
                <a:gd name="T15" fmla="*/ 156 h 15"/>
              </a:gdLst>
              <a:ahLst/>
              <a:cxnLst>
                <a:cxn ang="0">
                  <a:pos x="T1" y="T3"/>
                </a:cxn>
                <a:cxn ang="0">
                  <a:pos x="T5" y="T7"/>
                </a:cxn>
                <a:cxn ang="0">
                  <a:pos x="T9" y="T11"/>
                </a:cxn>
                <a:cxn ang="0">
                  <a:pos x="T13" y="T15"/>
                </a:cxn>
              </a:cxnLst>
              <a:rect l="0" t="0" r="r" b="b"/>
              <a:pathLst>
                <a:path w="15" h="15">
                  <a:moveTo>
                    <a:pt x="3" y="13"/>
                  </a:moveTo>
                  <a:lnTo>
                    <a:pt x="3" y="13"/>
                  </a:lnTo>
                  <a:lnTo>
                    <a:pt x="4" y="13"/>
                  </a:lnTo>
                  <a:lnTo>
                    <a:pt x="3" y="13"/>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4" name="Group 43">
            <a:extLst>
              <a:ext uri="{FF2B5EF4-FFF2-40B4-BE49-F238E27FC236}">
                <a16:creationId xmlns:a16="http://schemas.microsoft.com/office/drawing/2014/main" id="{A33E7FAD-EEF7-4D59-9696-7356A11E534E}"/>
              </a:ext>
            </a:extLst>
          </xdr:cNvPr>
          <xdr:cNvGrpSpPr>
            <a:grpSpLocks/>
          </xdr:cNvGrpSpPr>
        </xdr:nvGrpSpPr>
        <xdr:grpSpPr bwMode="auto">
          <a:xfrm>
            <a:off x="610" y="143"/>
            <a:ext cx="15" cy="15"/>
            <a:chOff x="610" y="143"/>
            <a:chExt cx="15" cy="15"/>
          </a:xfrm>
        </xdr:grpSpPr>
        <xdr:sp macro="" textlink="">
          <xdr:nvSpPr>
            <xdr:cNvPr id="143" name="Freeform 3690">
              <a:extLst>
                <a:ext uri="{FF2B5EF4-FFF2-40B4-BE49-F238E27FC236}">
                  <a16:creationId xmlns:a16="http://schemas.microsoft.com/office/drawing/2014/main" id="{9524E45E-BA17-43F1-BAE0-7C8909B1625C}"/>
                </a:ext>
              </a:extLst>
            </xdr:cNvPr>
            <xdr:cNvSpPr>
              <a:spLocks/>
            </xdr:cNvSpPr>
          </xdr:nvSpPr>
          <xdr:spPr bwMode="auto">
            <a:xfrm>
              <a:off x="610" y="143"/>
              <a:ext cx="15" cy="15"/>
            </a:xfrm>
            <a:custGeom>
              <a:avLst/>
              <a:gdLst>
                <a:gd name="T0" fmla="+- 0 619 610"/>
                <a:gd name="T1" fmla="*/ T0 w 15"/>
                <a:gd name="T2" fmla="+- 0 143 143"/>
                <a:gd name="T3" fmla="*/ 143 h 15"/>
                <a:gd name="T4" fmla="+- 0 615 610"/>
                <a:gd name="T5" fmla="*/ T4 w 15"/>
                <a:gd name="T6" fmla="+- 0 143 143"/>
                <a:gd name="T7" fmla="*/ 143 h 15"/>
                <a:gd name="T8" fmla="+- 0 613 610"/>
                <a:gd name="T9" fmla="*/ T8 w 15"/>
                <a:gd name="T10" fmla="+- 0 144 143"/>
                <a:gd name="T11" fmla="*/ 144 h 15"/>
                <a:gd name="T12" fmla="+- 0 610 610"/>
                <a:gd name="T13" fmla="*/ T12 w 15"/>
                <a:gd name="T14" fmla="+- 0 148 143"/>
                <a:gd name="T15" fmla="*/ 148 h 15"/>
                <a:gd name="T16" fmla="+- 0 610 610"/>
                <a:gd name="T17" fmla="*/ T16 w 15"/>
                <a:gd name="T18" fmla="+- 0 149 143"/>
                <a:gd name="T19" fmla="*/ 149 h 15"/>
                <a:gd name="T20" fmla="+- 0 610 610"/>
                <a:gd name="T21" fmla="*/ T20 w 15"/>
                <a:gd name="T22" fmla="+- 0 153 143"/>
                <a:gd name="T23" fmla="*/ 153 h 15"/>
                <a:gd name="T24" fmla="+- 0 611 610"/>
                <a:gd name="T25" fmla="*/ T24 w 15"/>
                <a:gd name="T26" fmla="+- 0 155 143"/>
                <a:gd name="T27" fmla="*/ 155 h 15"/>
                <a:gd name="T28" fmla="+- 0 614 610"/>
                <a:gd name="T29" fmla="*/ T28 w 15"/>
                <a:gd name="T30" fmla="+- 0 158 143"/>
                <a:gd name="T31" fmla="*/ 158 h 15"/>
                <a:gd name="T32" fmla="+- 0 615 610"/>
                <a:gd name="T33" fmla="*/ T32 w 15"/>
                <a:gd name="T34" fmla="+- 0 158 143"/>
                <a:gd name="T35" fmla="*/ 158 h 15"/>
                <a:gd name="T36" fmla="+- 0 619 610"/>
                <a:gd name="T37" fmla="*/ T36 w 15"/>
                <a:gd name="T38" fmla="+- 0 158 143"/>
                <a:gd name="T39" fmla="*/ 158 h 15"/>
                <a:gd name="T40" fmla="+- 0 621 610"/>
                <a:gd name="T41" fmla="*/ T40 w 15"/>
                <a:gd name="T42" fmla="+- 0 157 143"/>
                <a:gd name="T43" fmla="*/ 157 h 15"/>
                <a:gd name="T44" fmla="+- 0 621 610"/>
                <a:gd name="T45" fmla="*/ T44 w 15"/>
                <a:gd name="T46" fmla="+- 0 157 143"/>
                <a:gd name="T47" fmla="*/ 157 h 15"/>
                <a:gd name="T48" fmla="+- 0 616 610"/>
                <a:gd name="T49" fmla="*/ T48 w 15"/>
                <a:gd name="T50" fmla="+- 0 157 143"/>
                <a:gd name="T51" fmla="*/ 157 h 15"/>
                <a:gd name="T52" fmla="+- 0 614 610"/>
                <a:gd name="T53" fmla="*/ T52 w 15"/>
                <a:gd name="T54" fmla="+- 0 157 143"/>
                <a:gd name="T55" fmla="*/ 157 h 15"/>
                <a:gd name="T56" fmla="+- 0 614 610"/>
                <a:gd name="T57" fmla="*/ T56 w 15"/>
                <a:gd name="T58" fmla="+- 0 156 143"/>
                <a:gd name="T59" fmla="*/ 156 h 15"/>
                <a:gd name="T60" fmla="+- 0 613 610"/>
                <a:gd name="T61" fmla="*/ T60 w 15"/>
                <a:gd name="T62" fmla="+- 0 156 143"/>
                <a:gd name="T63" fmla="*/ 156 h 15"/>
                <a:gd name="T64" fmla="+- 0 613 610"/>
                <a:gd name="T65" fmla="*/ T64 w 15"/>
                <a:gd name="T66" fmla="+- 0 156 143"/>
                <a:gd name="T67" fmla="*/ 156 h 15"/>
                <a:gd name="T68" fmla="+- 0 612 610"/>
                <a:gd name="T69" fmla="*/ T68 w 15"/>
                <a:gd name="T70" fmla="+- 0 154 143"/>
                <a:gd name="T71" fmla="*/ 154 h 15"/>
                <a:gd name="T72" fmla="+- 0 611 610"/>
                <a:gd name="T73" fmla="*/ T72 w 15"/>
                <a:gd name="T74" fmla="+- 0 153 143"/>
                <a:gd name="T75" fmla="*/ 153 h 15"/>
                <a:gd name="T76" fmla="+- 0 611 610"/>
                <a:gd name="T77" fmla="*/ T76 w 15"/>
                <a:gd name="T78" fmla="+- 0 149 143"/>
                <a:gd name="T79" fmla="*/ 149 h 15"/>
                <a:gd name="T80" fmla="+- 0 611 610"/>
                <a:gd name="T81" fmla="*/ T80 w 15"/>
                <a:gd name="T82" fmla="+- 0 148 143"/>
                <a:gd name="T83" fmla="*/ 148 h 15"/>
                <a:gd name="T84" fmla="+- 0 613 610"/>
                <a:gd name="T85" fmla="*/ T84 w 15"/>
                <a:gd name="T86" fmla="+- 0 145 143"/>
                <a:gd name="T87" fmla="*/ 145 h 15"/>
                <a:gd name="T88" fmla="+- 0 615 610"/>
                <a:gd name="T89" fmla="*/ T88 w 15"/>
                <a:gd name="T90" fmla="+- 0 145 143"/>
                <a:gd name="T91" fmla="*/ 145 h 15"/>
                <a:gd name="T92" fmla="+- 0 621 610"/>
                <a:gd name="T93" fmla="*/ T92 w 15"/>
                <a:gd name="T94" fmla="+- 0 145 143"/>
                <a:gd name="T95" fmla="*/ 145 h 15"/>
                <a:gd name="T96" fmla="+- 0 620 610"/>
                <a:gd name="T97" fmla="*/ T96 w 15"/>
                <a:gd name="T98" fmla="+- 0 144 143"/>
                <a:gd name="T99" fmla="*/ 144 h 15"/>
                <a:gd name="T100" fmla="+- 0 619 610"/>
                <a:gd name="T101" fmla="*/ T100 w 15"/>
                <a:gd name="T102" fmla="+- 0 143 143"/>
                <a:gd name="T103" fmla="*/ 143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1"/>
                  </a:lnTo>
                  <a:lnTo>
                    <a:pt x="0" y="5"/>
                  </a:lnTo>
                  <a:lnTo>
                    <a:pt x="0" y="6"/>
                  </a:lnTo>
                  <a:lnTo>
                    <a:pt x="0" y="10"/>
                  </a:lnTo>
                  <a:lnTo>
                    <a:pt x="1" y="12"/>
                  </a:lnTo>
                  <a:lnTo>
                    <a:pt x="4" y="15"/>
                  </a:lnTo>
                  <a:lnTo>
                    <a:pt x="5" y="15"/>
                  </a:lnTo>
                  <a:lnTo>
                    <a:pt x="9" y="15"/>
                  </a:lnTo>
                  <a:lnTo>
                    <a:pt x="11" y="14"/>
                  </a:lnTo>
                  <a:lnTo>
                    <a:pt x="6" y="14"/>
                  </a:lnTo>
                  <a:lnTo>
                    <a:pt x="4" y="14"/>
                  </a:lnTo>
                  <a:lnTo>
                    <a:pt x="4" y="13"/>
                  </a:lnTo>
                  <a:lnTo>
                    <a:pt x="3" y="13"/>
                  </a:lnTo>
                  <a:lnTo>
                    <a:pt x="2" y="11"/>
                  </a:lnTo>
                  <a:lnTo>
                    <a:pt x="1" y="10"/>
                  </a:lnTo>
                  <a:lnTo>
                    <a:pt x="1" y="6"/>
                  </a:lnTo>
                  <a:lnTo>
                    <a:pt x="1" y="5"/>
                  </a:lnTo>
                  <a:lnTo>
                    <a:pt x="3" y="2"/>
                  </a:lnTo>
                  <a:lnTo>
                    <a:pt x="5" y="2"/>
                  </a:lnTo>
                  <a:lnTo>
                    <a:pt x="11" y="2"/>
                  </a:lnTo>
                  <a:lnTo>
                    <a:pt x="10" y="1"/>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4" name="Freeform 3689">
              <a:extLst>
                <a:ext uri="{FF2B5EF4-FFF2-40B4-BE49-F238E27FC236}">
                  <a16:creationId xmlns:a16="http://schemas.microsoft.com/office/drawing/2014/main" id="{D9D1967D-E1CC-4A00-AC87-ACCF556390AD}"/>
                </a:ext>
              </a:extLst>
            </xdr:cNvPr>
            <xdr:cNvSpPr>
              <a:spLocks/>
            </xdr:cNvSpPr>
          </xdr:nvSpPr>
          <xdr:spPr bwMode="auto">
            <a:xfrm>
              <a:off x="610" y="143"/>
              <a:ext cx="15" cy="15"/>
            </a:xfrm>
            <a:custGeom>
              <a:avLst/>
              <a:gdLst>
                <a:gd name="T0" fmla="+- 0 621 610"/>
                <a:gd name="T1" fmla="*/ T0 w 15"/>
                <a:gd name="T2" fmla="+- 0 145 143"/>
                <a:gd name="T3" fmla="*/ 145 h 15"/>
                <a:gd name="T4" fmla="+- 0 618 610"/>
                <a:gd name="T5" fmla="*/ T4 w 15"/>
                <a:gd name="T6" fmla="+- 0 145 143"/>
                <a:gd name="T7" fmla="*/ 145 h 15"/>
                <a:gd name="T8" fmla="+- 0 620 610"/>
                <a:gd name="T9" fmla="*/ T8 w 15"/>
                <a:gd name="T10" fmla="+- 0 145 143"/>
                <a:gd name="T11" fmla="*/ 145 h 15"/>
                <a:gd name="T12" fmla="+- 0 623 610"/>
                <a:gd name="T13" fmla="*/ T12 w 15"/>
                <a:gd name="T14" fmla="+- 0 147 143"/>
                <a:gd name="T15" fmla="*/ 147 h 15"/>
                <a:gd name="T16" fmla="+- 0 623 610"/>
                <a:gd name="T17" fmla="*/ T16 w 15"/>
                <a:gd name="T18" fmla="+- 0 149 143"/>
                <a:gd name="T19" fmla="*/ 149 h 15"/>
                <a:gd name="T20" fmla="+- 0 623 610"/>
                <a:gd name="T21" fmla="*/ T20 w 15"/>
                <a:gd name="T22" fmla="+- 0 153 143"/>
                <a:gd name="T23" fmla="*/ 153 h 15"/>
                <a:gd name="T24" fmla="+- 0 623 610"/>
                <a:gd name="T25" fmla="*/ T24 w 15"/>
                <a:gd name="T26" fmla="+- 0 154 143"/>
                <a:gd name="T27" fmla="*/ 154 h 15"/>
                <a:gd name="T28" fmla="+- 0 621 610"/>
                <a:gd name="T29" fmla="*/ T28 w 15"/>
                <a:gd name="T30" fmla="+- 0 156 143"/>
                <a:gd name="T31" fmla="*/ 156 h 15"/>
                <a:gd name="T32" fmla="+- 0 619 610"/>
                <a:gd name="T33" fmla="*/ T32 w 15"/>
                <a:gd name="T34" fmla="+- 0 157 143"/>
                <a:gd name="T35" fmla="*/ 157 h 15"/>
                <a:gd name="T36" fmla="+- 0 621 610"/>
                <a:gd name="T37" fmla="*/ T36 w 15"/>
                <a:gd name="T38" fmla="+- 0 157 143"/>
                <a:gd name="T39" fmla="*/ 157 h 15"/>
                <a:gd name="T40" fmla="+- 0 624 610"/>
                <a:gd name="T41" fmla="*/ T40 w 15"/>
                <a:gd name="T42" fmla="+- 0 154 143"/>
                <a:gd name="T43" fmla="*/ 154 h 15"/>
                <a:gd name="T44" fmla="+- 0 624 610"/>
                <a:gd name="T45" fmla="*/ T44 w 15"/>
                <a:gd name="T46" fmla="+- 0 153 143"/>
                <a:gd name="T47" fmla="*/ 153 h 15"/>
                <a:gd name="T48" fmla="+- 0 624 610"/>
                <a:gd name="T49" fmla="*/ T48 w 15"/>
                <a:gd name="T50" fmla="+- 0 149 143"/>
                <a:gd name="T51" fmla="*/ 149 h 15"/>
                <a:gd name="T52" fmla="+- 0 624 610"/>
                <a:gd name="T53" fmla="*/ T52 w 15"/>
                <a:gd name="T54" fmla="+- 0 147 143"/>
                <a:gd name="T55" fmla="*/ 147 h 15"/>
                <a:gd name="T56" fmla="+- 0 621 610"/>
                <a:gd name="T57" fmla="*/ T56 w 15"/>
                <a:gd name="T58" fmla="+- 0 145 143"/>
                <a:gd name="T59" fmla="*/ 14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5" h="15">
                  <a:moveTo>
                    <a:pt x="11" y="2"/>
                  </a:moveTo>
                  <a:lnTo>
                    <a:pt x="8" y="2"/>
                  </a:lnTo>
                  <a:lnTo>
                    <a:pt x="10" y="2"/>
                  </a:lnTo>
                  <a:lnTo>
                    <a:pt x="13" y="4"/>
                  </a:lnTo>
                  <a:lnTo>
                    <a:pt x="13" y="6"/>
                  </a:lnTo>
                  <a:lnTo>
                    <a:pt x="13" y="10"/>
                  </a:lnTo>
                  <a:lnTo>
                    <a:pt x="13" y="11"/>
                  </a:lnTo>
                  <a:lnTo>
                    <a:pt x="11" y="13"/>
                  </a:lnTo>
                  <a:lnTo>
                    <a:pt x="9" y="14"/>
                  </a:lnTo>
                  <a:lnTo>
                    <a:pt x="11" y="14"/>
                  </a:lnTo>
                  <a:lnTo>
                    <a:pt x="14" y="11"/>
                  </a:lnTo>
                  <a:lnTo>
                    <a:pt x="14" y="10"/>
                  </a:lnTo>
                  <a:lnTo>
                    <a:pt x="14" y="6"/>
                  </a:lnTo>
                  <a:lnTo>
                    <a:pt x="14" y="4"/>
                  </a:lnTo>
                  <a:lnTo>
                    <a:pt x="11" y="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5" name="Freeform 3688">
              <a:extLst>
                <a:ext uri="{FF2B5EF4-FFF2-40B4-BE49-F238E27FC236}">
                  <a16:creationId xmlns:a16="http://schemas.microsoft.com/office/drawing/2014/main" id="{2D1A91AB-85C6-4C64-9F0A-0AB64EA6ABC2}"/>
                </a:ext>
              </a:extLst>
            </xdr:cNvPr>
            <xdr:cNvSpPr>
              <a:spLocks/>
            </xdr:cNvSpPr>
          </xdr:nvSpPr>
          <xdr:spPr bwMode="auto">
            <a:xfrm>
              <a:off x="610" y="143"/>
              <a:ext cx="15" cy="15"/>
            </a:xfrm>
            <a:custGeom>
              <a:avLst/>
              <a:gdLst>
                <a:gd name="T0" fmla="+- 0 613 610"/>
                <a:gd name="T1" fmla="*/ T0 w 15"/>
                <a:gd name="T2" fmla="+- 0 156 143"/>
                <a:gd name="T3" fmla="*/ 156 h 15"/>
                <a:gd name="T4" fmla="+- 0 613 610"/>
                <a:gd name="T5" fmla="*/ T4 w 15"/>
                <a:gd name="T6" fmla="+- 0 156 143"/>
                <a:gd name="T7" fmla="*/ 156 h 15"/>
                <a:gd name="T8" fmla="+- 0 614 610"/>
                <a:gd name="T9" fmla="*/ T8 w 15"/>
                <a:gd name="T10" fmla="+- 0 156 143"/>
                <a:gd name="T11" fmla="*/ 156 h 15"/>
                <a:gd name="T12" fmla="+- 0 613 610"/>
                <a:gd name="T13" fmla="*/ T12 w 15"/>
                <a:gd name="T14" fmla="+- 0 156 143"/>
                <a:gd name="T15" fmla="*/ 156 h 15"/>
              </a:gdLst>
              <a:ahLst/>
              <a:cxnLst>
                <a:cxn ang="0">
                  <a:pos x="T1" y="T3"/>
                </a:cxn>
                <a:cxn ang="0">
                  <a:pos x="T5" y="T7"/>
                </a:cxn>
                <a:cxn ang="0">
                  <a:pos x="T9" y="T11"/>
                </a:cxn>
                <a:cxn ang="0">
                  <a:pos x="T13" y="T15"/>
                </a:cxn>
              </a:cxnLst>
              <a:rect l="0" t="0" r="r" b="b"/>
              <a:pathLst>
                <a:path w="15" h="15">
                  <a:moveTo>
                    <a:pt x="3" y="13"/>
                  </a:moveTo>
                  <a:lnTo>
                    <a:pt x="3" y="13"/>
                  </a:lnTo>
                  <a:lnTo>
                    <a:pt x="4" y="13"/>
                  </a:lnTo>
                  <a:lnTo>
                    <a:pt x="3" y="13"/>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5" name="Group 44">
            <a:extLst>
              <a:ext uri="{FF2B5EF4-FFF2-40B4-BE49-F238E27FC236}">
                <a16:creationId xmlns:a16="http://schemas.microsoft.com/office/drawing/2014/main" id="{4EF4D2CB-44D1-4609-8A9A-73E19A277981}"/>
              </a:ext>
            </a:extLst>
          </xdr:cNvPr>
          <xdr:cNvGrpSpPr>
            <a:grpSpLocks/>
          </xdr:cNvGrpSpPr>
        </xdr:nvGrpSpPr>
        <xdr:grpSpPr bwMode="auto">
          <a:xfrm>
            <a:off x="613" y="149"/>
            <a:ext cx="10" cy="8"/>
            <a:chOff x="613" y="149"/>
            <a:chExt cx="10" cy="8"/>
          </a:xfrm>
        </xdr:grpSpPr>
        <xdr:sp macro="" textlink="">
          <xdr:nvSpPr>
            <xdr:cNvPr id="141" name="Freeform 3686">
              <a:extLst>
                <a:ext uri="{FF2B5EF4-FFF2-40B4-BE49-F238E27FC236}">
                  <a16:creationId xmlns:a16="http://schemas.microsoft.com/office/drawing/2014/main" id="{6AFFD133-7BEB-4589-BE72-D5B1C247C788}"/>
                </a:ext>
              </a:extLst>
            </xdr:cNvPr>
            <xdr:cNvSpPr>
              <a:spLocks/>
            </xdr:cNvSpPr>
          </xdr:nvSpPr>
          <xdr:spPr bwMode="auto">
            <a:xfrm>
              <a:off x="613" y="149"/>
              <a:ext cx="10" cy="8"/>
            </a:xfrm>
            <a:custGeom>
              <a:avLst/>
              <a:gdLst>
                <a:gd name="T0" fmla="+- 0 613 613"/>
                <a:gd name="T1" fmla="*/ T0 w 10"/>
                <a:gd name="T2" fmla="+- 0 154 149"/>
                <a:gd name="T3" fmla="*/ 154 h 8"/>
                <a:gd name="T4" fmla="+- 0 615 613"/>
                <a:gd name="T5" fmla="*/ T4 w 10"/>
                <a:gd name="T6" fmla="+- 0 156 149"/>
                <a:gd name="T7" fmla="*/ 156 h 8"/>
                <a:gd name="T8" fmla="+- 0 617 613"/>
                <a:gd name="T9" fmla="*/ T8 w 10"/>
                <a:gd name="T10" fmla="+- 0 157 149"/>
                <a:gd name="T11" fmla="*/ 157 h 8"/>
                <a:gd name="T12" fmla="+- 0 620 613"/>
                <a:gd name="T13" fmla="*/ T12 w 10"/>
                <a:gd name="T14" fmla="+- 0 155 149"/>
                <a:gd name="T15" fmla="*/ 155 h 8"/>
                <a:gd name="T16" fmla="+- 0 617 613"/>
                <a:gd name="T17" fmla="*/ T16 w 10"/>
                <a:gd name="T18" fmla="+- 0 155 149"/>
                <a:gd name="T19" fmla="*/ 155 h 8"/>
                <a:gd name="T20" fmla="+- 0 614 613"/>
                <a:gd name="T21" fmla="*/ T20 w 10"/>
                <a:gd name="T22" fmla="+- 0 155 149"/>
                <a:gd name="T23" fmla="*/ 155 h 8"/>
                <a:gd name="T24" fmla="+- 0 613 613"/>
                <a:gd name="T25" fmla="*/ T24 w 10"/>
                <a:gd name="T26" fmla="+- 0 154 149"/>
                <a:gd name="T27" fmla="*/ 154 h 8"/>
              </a:gdLst>
              <a:ahLst/>
              <a:cxnLst>
                <a:cxn ang="0">
                  <a:pos x="T1" y="T3"/>
                </a:cxn>
                <a:cxn ang="0">
                  <a:pos x="T5" y="T7"/>
                </a:cxn>
                <a:cxn ang="0">
                  <a:pos x="T9" y="T11"/>
                </a:cxn>
                <a:cxn ang="0">
                  <a:pos x="T13" y="T15"/>
                </a:cxn>
                <a:cxn ang="0">
                  <a:pos x="T17" y="T19"/>
                </a:cxn>
                <a:cxn ang="0">
                  <a:pos x="T21" y="T23"/>
                </a:cxn>
                <a:cxn ang="0">
                  <a:pos x="T25" y="T27"/>
                </a:cxn>
              </a:cxnLst>
              <a:rect l="0" t="0" r="r" b="b"/>
              <a:pathLst>
                <a:path w="10" h="8">
                  <a:moveTo>
                    <a:pt x="0" y="5"/>
                  </a:moveTo>
                  <a:lnTo>
                    <a:pt x="2" y="7"/>
                  </a:lnTo>
                  <a:lnTo>
                    <a:pt x="4" y="8"/>
                  </a:lnTo>
                  <a:lnTo>
                    <a:pt x="7" y="6"/>
                  </a:lnTo>
                  <a:lnTo>
                    <a:pt x="4" y="6"/>
                  </a:lnTo>
                  <a:lnTo>
                    <a:pt x="1" y="6"/>
                  </a:lnTo>
                  <a:lnTo>
                    <a:pt x="0" y="5"/>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42" name="Freeform 3685">
              <a:extLst>
                <a:ext uri="{FF2B5EF4-FFF2-40B4-BE49-F238E27FC236}">
                  <a16:creationId xmlns:a16="http://schemas.microsoft.com/office/drawing/2014/main" id="{2CC93900-998C-4148-9B54-AAD79CF85AD2}"/>
                </a:ext>
              </a:extLst>
            </xdr:cNvPr>
            <xdr:cNvSpPr>
              <a:spLocks/>
            </xdr:cNvSpPr>
          </xdr:nvSpPr>
          <xdr:spPr bwMode="auto">
            <a:xfrm>
              <a:off x="613" y="149"/>
              <a:ext cx="10" cy="8"/>
            </a:xfrm>
            <a:custGeom>
              <a:avLst/>
              <a:gdLst>
                <a:gd name="T0" fmla="+- 0 622 613"/>
                <a:gd name="T1" fmla="*/ T0 w 10"/>
                <a:gd name="T2" fmla="+- 0 149 149"/>
                <a:gd name="T3" fmla="*/ 149 h 8"/>
                <a:gd name="T4" fmla="+- 0 622 613"/>
                <a:gd name="T5" fmla="*/ T4 w 10"/>
                <a:gd name="T6" fmla="+- 0 151 149"/>
                <a:gd name="T7" fmla="*/ 151 h 8"/>
                <a:gd name="T8" fmla="+- 0 620 613"/>
                <a:gd name="T9" fmla="*/ T8 w 10"/>
                <a:gd name="T10" fmla="+- 0 153 149"/>
                <a:gd name="T11" fmla="*/ 153 h 8"/>
                <a:gd name="T12" fmla="+- 0 617 613"/>
                <a:gd name="T13" fmla="*/ T12 w 10"/>
                <a:gd name="T14" fmla="+- 0 155 149"/>
                <a:gd name="T15" fmla="*/ 155 h 8"/>
                <a:gd name="T16" fmla="+- 0 620 613"/>
                <a:gd name="T17" fmla="*/ T16 w 10"/>
                <a:gd name="T18" fmla="+- 0 155 149"/>
                <a:gd name="T19" fmla="*/ 155 h 8"/>
                <a:gd name="T20" fmla="+- 0 622 613"/>
                <a:gd name="T21" fmla="*/ T20 w 10"/>
                <a:gd name="T22" fmla="+- 0 154 149"/>
                <a:gd name="T23" fmla="*/ 154 h 8"/>
                <a:gd name="T24" fmla="+- 0 622 613"/>
                <a:gd name="T25" fmla="*/ T24 w 10"/>
                <a:gd name="T26" fmla="+- 0 152 149"/>
                <a:gd name="T27" fmla="*/ 152 h 8"/>
                <a:gd name="T28" fmla="+- 0 622 613"/>
                <a:gd name="T29" fmla="*/ T28 w 10"/>
                <a:gd name="T30" fmla="+- 0 149 149"/>
                <a:gd name="T31" fmla="*/ 149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9" y="0"/>
                  </a:moveTo>
                  <a:lnTo>
                    <a:pt x="9" y="2"/>
                  </a:lnTo>
                  <a:lnTo>
                    <a:pt x="7" y="4"/>
                  </a:lnTo>
                  <a:lnTo>
                    <a:pt x="4" y="6"/>
                  </a:lnTo>
                  <a:lnTo>
                    <a:pt x="7" y="6"/>
                  </a:lnTo>
                  <a:lnTo>
                    <a:pt x="9" y="5"/>
                  </a:lnTo>
                  <a:lnTo>
                    <a:pt x="9" y="3"/>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6" name="Group 45">
            <a:extLst>
              <a:ext uri="{FF2B5EF4-FFF2-40B4-BE49-F238E27FC236}">
                <a16:creationId xmlns:a16="http://schemas.microsoft.com/office/drawing/2014/main" id="{BEA9C275-948F-4E41-8EE4-A12743F6AA9F}"/>
              </a:ext>
            </a:extLst>
          </xdr:cNvPr>
          <xdr:cNvGrpSpPr>
            <a:grpSpLocks/>
          </xdr:cNvGrpSpPr>
        </xdr:nvGrpSpPr>
        <xdr:grpSpPr bwMode="auto">
          <a:xfrm>
            <a:off x="615" y="146"/>
            <a:ext cx="5" cy="5"/>
            <a:chOff x="615" y="146"/>
            <a:chExt cx="5" cy="5"/>
          </a:xfrm>
        </xdr:grpSpPr>
        <xdr:sp macro="" textlink="">
          <xdr:nvSpPr>
            <xdr:cNvPr id="138" name="Freeform 3683">
              <a:extLst>
                <a:ext uri="{FF2B5EF4-FFF2-40B4-BE49-F238E27FC236}">
                  <a16:creationId xmlns:a16="http://schemas.microsoft.com/office/drawing/2014/main" id="{047EA4C2-E93C-4B3C-9796-0333FA3024C3}"/>
                </a:ext>
              </a:extLst>
            </xdr:cNvPr>
            <xdr:cNvSpPr>
              <a:spLocks/>
            </xdr:cNvSpPr>
          </xdr:nvSpPr>
          <xdr:spPr bwMode="auto">
            <a:xfrm>
              <a:off x="615" y="146"/>
              <a:ext cx="5" cy="5"/>
            </a:xfrm>
            <a:custGeom>
              <a:avLst/>
              <a:gdLst>
                <a:gd name="T0" fmla="+- 0 618 615"/>
                <a:gd name="T1" fmla="*/ T0 w 5"/>
                <a:gd name="T2" fmla="+- 0 146 146"/>
                <a:gd name="T3" fmla="*/ 146 h 5"/>
                <a:gd name="T4" fmla="+- 0 616 615"/>
                <a:gd name="T5" fmla="*/ T4 w 5"/>
                <a:gd name="T6" fmla="+- 0 146 146"/>
                <a:gd name="T7" fmla="*/ 146 h 5"/>
                <a:gd name="T8" fmla="+- 0 615 615"/>
                <a:gd name="T9" fmla="*/ T8 w 5"/>
                <a:gd name="T10" fmla="+- 0 147 146"/>
                <a:gd name="T11" fmla="*/ 147 h 5"/>
                <a:gd name="T12" fmla="+- 0 615 615"/>
                <a:gd name="T13" fmla="*/ T12 w 5"/>
                <a:gd name="T14" fmla="+- 0 149 146"/>
                <a:gd name="T15" fmla="*/ 149 h 5"/>
                <a:gd name="T16" fmla="+- 0 616 615"/>
                <a:gd name="T17" fmla="*/ T16 w 5"/>
                <a:gd name="T18" fmla="+- 0 150 146"/>
                <a:gd name="T19" fmla="*/ 150 h 5"/>
                <a:gd name="T20" fmla="+- 0 618 615"/>
                <a:gd name="T21" fmla="*/ T20 w 5"/>
                <a:gd name="T22" fmla="+- 0 150 146"/>
                <a:gd name="T23" fmla="*/ 150 h 5"/>
                <a:gd name="T24" fmla="+- 0 619 615"/>
                <a:gd name="T25" fmla="*/ T24 w 5"/>
                <a:gd name="T26" fmla="+- 0 149 146"/>
                <a:gd name="T27" fmla="*/ 149 h 5"/>
                <a:gd name="T28" fmla="+- 0 619 615"/>
                <a:gd name="T29" fmla="*/ T28 w 5"/>
                <a:gd name="T30" fmla="+- 0 147 146"/>
                <a:gd name="T31" fmla="*/ 147 h 5"/>
                <a:gd name="T32" fmla="+- 0 618 615"/>
                <a:gd name="T33" fmla="*/ T32 w 5"/>
                <a:gd name="T34" fmla="+- 0 146 146"/>
                <a:gd name="T35" fmla="*/ 14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39" name="Picture 138">
              <a:extLst>
                <a:ext uri="{FF2B5EF4-FFF2-40B4-BE49-F238E27FC236}">
                  <a16:creationId xmlns:a16="http://schemas.microsoft.com/office/drawing/2014/main" id="{9F9A8D36-D563-4829-B4F6-D868D60298B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54"/>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0" name="Picture 139">
              <a:extLst>
                <a:ext uri="{FF2B5EF4-FFF2-40B4-BE49-F238E27FC236}">
                  <a16:creationId xmlns:a16="http://schemas.microsoft.com/office/drawing/2014/main" id="{75D5FBD4-DCA9-48CC-BE69-04136AE85FD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54"/>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7" name="Group 46">
            <a:extLst>
              <a:ext uri="{FF2B5EF4-FFF2-40B4-BE49-F238E27FC236}">
                <a16:creationId xmlns:a16="http://schemas.microsoft.com/office/drawing/2014/main" id="{4DB60709-1BAB-4030-9923-9B66E0A77F21}"/>
              </a:ext>
            </a:extLst>
          </xdr:cNvPr>
          <xdr:cNvGrpSpPr>
            <a:grpSpLocks/>
          </xdr:cNvGrpSpPr>
        </xdr:nvGrpSpPr>
        <xdr:grpSpPr bwMode="auto">
          <a:xfrm>
            <a:off x="610" y="153"/>
            <a:ext cx="15" cy="15"/>
            <a:chOff x="610" y="153"/>
            <a:chExt cx="15" cy="15"/>
          </a:xfrm>
        </xdr:grpSpPr>
        <xdr:sp macro="" textlink="">
          <xdr:nvSpPr>
            <xdr:cNvPr id="135" name="Freeform 3679">
              <a:extLst>
                <a:ext uri="{FF2B5EF4-FFF2-40B4-BE49-F238E27FC236}">
                  <a16:creationId xmlns:a16="http://schemas.microsoft.com/office/drawing/2014/main" id="{F53E6F58-B993-4515-BD81-598C3B116377}"/>
                </a:ext>
              </a:extLst>
            </xdr:cNvPr>
            <xdr:cNvSpPr>
              <a:spLocks/>
            </xdr:cNvSpPr>
          </xdr:nvSpPr>
          <xdr:spPr bwMode="auto">
            <a:xfrm>
              <a:off x="610" y="153"/>
              <a:ext cx="15" cy="15"/>
            </a:xfrm>
            <a:custGeom>
              <a:avLst/>
              <a:gdLst>
                <a:gd name="T0" fmla="+- 0 619 610"/>
                <a:gd name="T1" fmla="*/ T0 w 15"/>
                <a:gd name="T2" fmla="+- 0 153 153"/>
                <a:gd name="T3" fmla="*/ 153 h 15"/>
                <a:gd name="T4" fmla="+- 0 615 610"/>
                <a:gd name="T5" fmla="*/ T4 w 15"/>
                <a:gd name="T6" fmla="+- 0 153 153"/>
                <a:gd name="T7" fmla="*/ 153 h 15"/>
                <a:gd name="T8" fmla="+- 0 613 610"/>
                <a:gd name="T9" fmla="*/ T8 w 15"/>
                <a:gd name="T10" fmla="+- 0 154 153"/>
                <a:gd name="T11" fmla="*/ 154 h 15"/>
                <a:gd name="T12" fmla="+- 0 610 610"/>
                <a:gd name="T13" fmla="*/ T12 w 15"/>
                <a:gd name="T14" fmla="+- 0 157 153"/>
                <a:gd name="T15" fmla="*/ 157 h 15"/>
                <a:gd name="T16" fmla="+- 0 610 610"/>
                <a:gd name="T17" fmla="*/ T16 w 15"/>
                <a:gd name="T18" fmla="+- 0 159 153"/>
                <a:gd name="T19" fmla="*/ 159 h 15"/>
                <a:gd name="T20" fmla="+- 0 610 610"/>
                <a:gd name="T21" fmla="*/ T20 w 15"/>
                <a:gd name="T22" fmla="+- 0 163 153"/>
                <a:gd name="T23" fmla="*/ 163 h 15"/>
                <a:gd name="T24" fmla="+- 0 611 610"/>
                <a:gd name="T25" fmla="*/ T24 w 15"/>
                <a:gd name="T26" fmla="+- 0 165 153"/>
                <a:gd name="T27" fmla="*/ 165 h 15"/>
                <a:gd name="T28" fmla="+- 0 614 610"/>
                <a:gd name="T29" fmla="*/ T28 w 15"/>
                <a:gd name="T30" fmla="+- 0 168 153"/>
                <a:gd name="T31" fmla="*/ 168 h 15"/>
                <a:gd name="T32" fmla="+- 0 615 610"/>
                <a:gd name="T33" fmla="*/ T32 w 15"/>
                <a:gd name="T34" fmla="+- 0 168 153"/>
                <a:gd name="T35" fmla="*/ 168 h 15"/>
                <a:gd name="T36" fmla="+- 0 619 610"/>
                <a:gd name="T37" fmla="*/ T36 w 15"/>
                <a:gd name="T38" fmla="+- 0 168 153"/>
                <a:gd name="T39" fmla="*/ 168 h 15"/>
                <a:gd name="T40" fmla="+- 0 621 610"/>
                <a:gd name="T41" fmla="*/ T40 w 15"/>
                <a:gd name="T42" fmla="+- 0 167 153"/>
                <a:gd name="T43" fmla="*/ 167 h 15"/>
                <a:gd name="T44" fmla="+- 0 621 610"/>
                <a:gd name="T45" fmla="*/ T44 w 15"/>
                <a:gd name="T46" fmla="+- 0 167 153"/>
                <a:gd name="T47" fmla="*/ 167 h 15"/>
                <a:gd name="T48" fmla="+- 0 616 610"/>
                <a:gd name="T49" fmla="*/ T48 w 15"/>
                <a:gd name="T50" fmla="+- 0 167 153"/>
                <a:gd name="T51" fmla="*/ 167 h 15"/>
                <a:gd name="T52" fmla="+- 0 614 610"/>
                <a:gd name="T53" fmla="*/ T52 w 15"/>
                <a:gd name="T54" fmla="+- 0 167 153"/>
                <a:gd name="T55" fmla="*/ 167 h 15"/>
                <a:gd name="T56" fmla="+- 0 613 610"/>
                <a:gd name="T57" fmla="*/ T56 w 15"/>
                <a:gd name="T58" fmla="+- 0 166 153"/>
                <a:gd name="T59" fmla="*/ 166 h 15"/>
                <a:gd name="T60" fmla="+- 0 613 610"/>
                <a:gd name="T61" fmla="*/ T60 w 15"/>
                <a:gd name="T62" fmla="+- 0 166 153"/>
                <a:gd name="T63" fmla="*/ 166 h 15"/>
                <a:gd name="T64" fmla="+- 0 613 610"/>
                <a:gd name="T65" fmla="*/ T64 w 15"/>
                <a:gd name="T66" fmla="+- 0 166 153"/>
                <a:gd name="T67" fmla="*/ 166 h 15"/>
                <a:gd name="T68" fmla="+- 0 612 610"/>
                <a:gd name="T69" fmla="*/ T68 w 15"/>
                <a:gd name="T70" fmla="+- 0 164 153"/>
                <a:gd name="T71" fmla="*/ 164 h 15"/>
                <a:gd name="T72" fmla="+- 0 611 610"/>
                <a:gd name="T73" fmla="*/ T72 w 15"/>
                <a:gd name="T74" fmla="+- 0 163 153"/>
                <a:gd name="T75" fmla="*/ 163 h 15"/>
                <a:gd name="T76" fmla="+- 0 611 610"/>
                <a:gd name="T77" fmla="*/ T76 w 15"/>
                <a:gd name="T78" fmla="+- 0 159 153"/>
                <a:gd name="T79" fmla="*/ 159 h 15"/>
                <a:gd name="T80" fmla="+- 0 611 610"/>
                <a:gd name="T81" fmla="*/ T80 w 15"/>
                <a:gd name="T82" fmla="+- 0 158 153"/>
                <a:gd name="T83" fmla="*/ 158 h 15"/>
                <a:gd name="T84" fmla="+- 0 613 610"/>
                <a:gd name="T85" fmla="*/ T84 w 15"/>
                <a:gd name="T86" fmla="+- 0 155 153"/>
                <a:gd name="T87" fmla="*/ 155 h 15"/>
                <a:gd name="T88" fmla="+- 0 615 610"/>
                <a:gd name="T89" fmla="*/ T88 w 15"/>
                <a:gd name="T90" fmla="+- 0 155 153"/>
                <a:gd name="T91" fmla="*/ 155 h 15"/>
                <a:gd name="T92" fmla="+- 0 621 610"/>
                <a:gd name="T93" fmla="*/ T92 w 15"/>
                <a:gd name="T94" fmla="+- 0 155 153"/>
                <a:gd name="T95" fmla="*/ 155 h 15"/>
                <a:gd name="T96" fmla="+- 0 620 610"/>
                <a:gd name="T97" fmla="*/ T96 w 15"/>
                <a:gd name="T98" fmla="+- 0 154 153"/>
                <a:gd name="T99" fmla="*/ 154 h 15"/>
                <a:gd name="T100" fmla="+- 0 619 610"/>
                <a:gd name="T101" fmla="*/ T100 w 15"/>
                <a:gd name="T102" fmla="+- 0 153 153"/>
                <a:gd name="T103" fmla="*/ 153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1"/>
                  </a:lnTo>
                  <a:lnTo>
                    <a:pt x="0" y="4"/>
                  </a:lnTo>
                  <a:lnTo>
                    <a:pt x="0" y="6"/>
                  </a:lnTo>
                  <a:lnTo>
                    <a:pt x="0" y="10"/>
                  </a:lnTo>
                  <a:lnTo>
                    <a:pt x="1" y="12"/>
                  </a:lnTo>
                  <a:lnTo>
                    <a:pt x="4" y="15"/>
                  </a:lnTo>
                  <a:lnTo>
                    <a:pt x="5" y="15"/>
                  </a:lnTo>
                  <a:lnTo>
                    <a:pt x="9" y="15"/>
                  </a:lnTo>
                  <a:lnTo>
                    <a:pt x="11" y="14"/>
                  </a:lnTo>
                  <a:lnTo>
                    <a:pt x="6" y="14"/>
                  </a:lnTo>
                  <a:lnTo>
                    <a:pt x="4" y="14"/>
                  </a:lnTo>
                  <a:lnTo>
                    <a:pt x="3" y="13"/>
                  </a:lnTo>
                  <a:lnTo>
                    <a:pt x="2" y="11"/>
                  </a:lnTo>
                  <a:lnTo>
                    <a:pt x="1" y="10"/>
                  </a:lnTo>
                  <a:lnTo>
                    <a:pt x="1" y="6"/>
                  </a:lnTo>
                  <a:lnTo>
                    <a:pt x="1" y="5"/>
                  </a:lnTo>
                  <a:lnTo>
                    <a:pt x="3" y="2"/>
                  </a:lnTo>
                  <a:lnTo>
                    <a:pt x="5" y="2"/>
                  </a:lnTo>
                  <a:lnTo>
                    <a:pt x="11" y="2"/>
                  </a:lnTo>
                  <a:lnTo>
                    <a:pt x="10" y="1"/>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36" name="Freeform 3678">
              <a:extLst>
                <a:ext uri="{FF2B5EF4-FFF2-40B4-BE49-F238E27FC236}">
                  <a16:creationId xmlns:a16="http://schemas.microsoft.com/office/drawing/2014/main" id="{C172CB48-0108-4067-AACA-C28BDF62D9F9}"/>
                </a:ext>
              </a:extLst>
            </xdr:cNvPr>
            <xdr:cNvSpPr>
              <a:spLocks/>
            </xdr:cNvSpPr>
          </xdr:nvSpPr>
          <xdr:spPr bwMode="auto">
            <a:xfrm>
              <a:off x="610" y="153"/>
              <a:ext cx="15" cy="15"/>
            </a:xfrm>
            <a:custGeom>
              <a:avLst/>
              <a:gdLst>
                <a:gd name="T0" fmla="+- 0 621 610"/>
                <a:gd name="T1" fmla="*/ T0 w 15"/>
                <a:gd name="T2" fmla="+- 0 155 153"/>
                <a:gd name="T3" fmla="*/ 155 h 15"/>
                <a:gd name="T4" fmla="+- 0 618 610"/>
                <a:gd name="T5" fmla="*/ T4 w 15"/>
                <a:gd name="T6" fmla="+- 0 155 153"/>
                <a:gd name="T7" fmla="*/ 155 h 15"/>
                <a:gd name="T8" fmla="+- 0 620 610"/>
                <a:gd name="T9" fmla="*/ T8 w 15"/>
                <a:gd name="T10" fmla="+- 0 155 153"/>
                <a:gd name="T11" fmla="*/ 155 h 15"/>
                <a:gd name="T12" fmla="+- 0 623 610"/>
                <a:gd name="T13" fmla="*/ T12 w 15"/>
                <a:gd name="T14" fmla="+- 0 157 153"/>
                <a:gd name="T15" fmla="*/ 157 h 15"/>
                <a:gd name="T16" fmla="+- 0 623 610"/>
                <a:gd name="T17" fmla="*/ T16 w 15"/>
                <a:gd name="T18" fmla="+- 0 159 153"/>
                <a:gd name="T19" fmla="*/ 159 h 15"/>
                <a:gd name="T20" fmla="+- 0 623 610"/>
                <a:gd name="T21" fmla="*/ T20 w 15"/>
                <a:gd name="T22" fmla="+- 0 163 153"/>
                <a:gd name="T23" fmla="*/ 163 h 15"/>
                <a:gd name="T24" fmla="+- 0 623 610"/>
                <a:gd name="T25" fmla="*/ T24 w 15"/>
                <a:gd name="T26" fmla="+- 0 164 153"/>
                <a:gd name="T27" fmla="*/ 164 h 15"/>
                <a:gd name="T28" fmla="+- 0 621 610"/>
                <a:gd name="T29" fmla="*/ T28 w 15"/>
                <a:gd name="T30" fmla="+- 0 166 153"/>
                <a:gd name="T31" fmla="*/ 166 h 15"/>
                <a:gd name="T32" fmla="+- 0 619 610"/>
                <a:gd name="T33" fmla="*/ T32 w 15"/>
                <a:gd name="T34" fmla="+- 0 167 153"/>
                <a:gd name="T35" fmla="*/ 167 h 15"/>
                <a:gd name="T36" fmla="+- 0 617 610"/>
                <a:gd name="T37" fmla="*/ T36 w 15"/>
                <a:gd name="T38" fmla="+- 0 167 153"/>
                <a:gd name="T39" fmla="*/ 167 h 15"/>
                <a:gd name="T40" fmla="+- 0 621 610"/>
                <a:gd name="T41" fmla="*/ T40 w 15"/>
                <a:gd name="T42" fmla="+- 0 167 153"/>
                <a:gd name="T43" fmla="*/ 167 h 15"/>
                <a:gd name="T44" fmla="+- 0 624 610"/>
                <a:gd name="T45" fmla="*/ T44 w 15"/>
                <a:gd name="T46" fmla="+- 0 164 153"/>
                <a:gd name="T47" fmla="*/ 164 h 15"/>
                <a:gd name="T48" fmla="+- 0 624 610"/>
                <a:gd name="T49" fmla="*/ T48 w 15"/>
                <a:gd name="T50" fmla="+- 0 163 153"/>
                <a:gd name="T51" fmla="*/ 163 h 15"/>
                <a:gd name="T52" fmla="+- 0 624 610"/>
                <a:gd name="T53" fmla="*/ T52 w 15"/>
                <a:gd name="T54" fmla="+- 0 159 153"/>
                <a:gd name="T55" fmla="*/ 159 h 15"/>
                <a:gd name="T56" fmla="+- 0 624 610"/>
                <a:gd name="T57" fmla="*/ T56 w 15"/>
                <a:gd name="T58" fmla="+- 0 157 153"/>
                <a:gd name="T59" fmla="*/ 157 h 15"/>
                <a:gd name="T60" fmla="+- 0 621 610"/>
                <a:gd name="T61" fmla="*/ T60 w 15"/>
                <a:gd name="T62" fmla="+- 0 155 153"/>
                <a:gd name="T63" fmla="*/ 15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5" h="15">
                  <a:moveTo>
                    <a:pt x="11" y="2"/>
                  </a:moveTo>
                  <a:lnTo>
                    <a:pt x="8" y="2"/>
                  </a:lnTo>
                  <a:lnTo>
                    <a:pt x="10" y="2"/>
                  </a:lnTo>
                  <a:lnTo>
                    <a:pt x="13" y="4"/>
                  </a:lnTo>
                  <a:lnTo>
                    <a:pt x="13" y="6"/>
                  </a:lnTo>
                  <a:lnTo>
                    <a:pt x="13" y="10"/>
                  </a:lnTo>
                  <a:lnTo>
                    <a:pt x="13" y="11"/>
                  </a:lnTo>
                  <a:lnTo>
                    <a:pt x="11" y="13"/>
                  </a:lnTo>
                  <a:lnTo>
                    <a:pt x="9" y="14"/>
                  </a:lnTo>
                  <a:lnTo>
                    <a:pt x="7" y="14"/>
                  </a:lnTo>
                  <a:lnTo>
                    <a:pt x="11" y="14"/>
                  </a:lnTo>
                  <a:lnTo>
                    <a:pt x="14" y="11"/>
                  </a:lnTo>
                  <a:lnTo>
                    <a:pt x="14" y="10"/>
                  </a:lnTo>
                  <a:lnTo>
                    <a:pt x="14" y="6"/>
                  </a:lnTo>
                  <a:lnTo>
                    <a:pt x="14" y="4"/>
                  </a:lnTo>
                  <a:lnTo>
                    <a:pt x="11" y="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37" name="Freeform 3677">
              <a:extLst>
                <a:ext uri="{FF2B5EF4-FFF2-40B4-BE49-F238E27FC236}">
                  <a16:creationId xmlns:a16="http://schemas.microsoft.com/office/drawing/2014/main" id="{9ADB3427-A675-43DC-A318-8705838F2D11}"/>
                </a:ext>
              </a:extLst>
            </xdr:cNvPr>
            <xdr:cNvSpPr>
              <a:spLocks/>
            </xdr:cNvSpPr>
          </xdr:nvSpPr>
          <xdr:spPr bwMode="auto">
            <a:xfrm>
              <a:off x="610" y="153"/>
              <a:ext cx="15" cy="15"/>
            </a:xfrm>
            <a:custGeom>
              <a:avLst/>
              <a:gdLst>
                <a:gd name="T0" fmla="+- 0 613 610"/>
                <a:gd name="T1" fmla="*/ T0 w 15"/>
                <a:gd name="T2" fmla="+- 0 166 153"/>
                <a:gd name="T3" fmla="*/ 166 h 15"/>
                <a:gd name="T4" fmla="+- 0 613 610"/>
                <a:gd name="T5" fmla="*/ T4 w 15"/>
                <a:gd name="T6" fmla="+- 0 166 153"/>
                <a:gd name="T7" fmla="*/ 166 h 15"/>
                <a:gd name="T8" fmla="+- 0 613 610"/>
                <a:gd name="T9" fmla="*/ T8 w 15"/>
                <a:gd name="T10" fmla="+- 0 166 153"/>
                <a:gd name="T11" fmla="*/ 166 h 15"/>
                <a:gd name="T12" fmla="+- 0 613 610"/>
                <a:gd name="T13" fmla="*/ T12 w 15"/>
                <a:gd name="T14" fmla="+- 0 166 153"/>
                <a:gd name="T15" fmla="*/ 166 h 15"/>
              </a:gdLst>
              <a:ahLst/>
              <a:cxnLst>
                <a:cxn ang="0">
                  <a:pos x="T1" y="T3"/>
                </a:cxn>
                <a:cxn ang="0">
                  <a:pos x="T5" y="T7"/>
                </a:cxn>
                <a:cxn ang="0">
                  <a:pos x="T9" y="T11"/>
                </a:cxn>
                <a:cxn ang="0">
                  <a:pos x="T13" y="T15"/>
                </a:cxn>
              </a:cxnLst>
              <a:rect l="0" t="0" r="r" b="b"/>
              <a:pathLst>
                <a:path w="15" h="15">
                  <a:moveTo>
                    <a:pt x="3" y="13"/>
                  </a:moveTo>
                  <a:lnTo>
                    <a:pt x="3" y="13"/>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8" name="Group 47">
            <a:extLst>
              <a:ext uri="{FF2B5EF4-FFF2-40B4-BE49-F238E27FC236}">
                <a16:creationId xmlns:a16="http://schemas.microsoft.com/office/drawing/2014/main" id="{E2EA1476-FE76-4102-B8EE-407099746F22}"/>
              </a:ext>
            </a:extLst>
          </xdr:cNvPr>
          <xdr:cNvGrpSpPr>
            <a:grpSpLocks/>
          </xdr:cNvGrpSpPr>
        </xdr:nvGrpSpPr>
        <xdr:grpSpPr bwMode="auto">
          <a:xfrm>
            <a:off x="610" y="153"/>
            <a:ext cx="15" cy="15"/>
            <a:chOff x="610" y="153"/>
            <a:chExt cx="15" cy="15"/>
          </a:xfrm>
        </xdr:grpSpPr>
        <xdr:sp macro="" textlink="">
          <xdr:nvSpPr>
            <xdr:cNvPr id="132" name="Freeform 3675">
              <a:extLst>
                <a:ext uri="{FF2B5EF4-FFF2-40B4-BE49-F238E27FC236}">
                  <a16:creationId xmlns:a16="http://schemas.microsoft.com/office/drawing/2014/main" id="{8096C0F7-1218-4A9E-BDC9-943473FBBEFF}"/>
                </a:ext>
              </a:extLst>
            </xdr:cNvPr>
            <xdr:cNvSpPr>
              <a:spLocks/>
            </xdr:cNvSpPr>
          </xdr:nvSpPr>
          <xdr:spPr bwMode="auto">
            <a:xfrm>
              <a:off x="610" y="153"/>
              <a:ext cx="15" cy="15"/>
            </a:xfrm>
            <a:custGeom>
              <a:avLst/>
              <a:gdLst>
                <a:gd name="T0" fmla="+- 0 619 610"/>
                <a:gd name="T1" fmla="*/ T0 w 15"/>
                <a:gd name="T2" fmla="+- 0 153 153"/>
                <a:gd name="T3" fmla="*/ 153 h 15"/>
                <a:gd name="T4" fmla="+- 0 615 610"/>
                <a:gd name="T5" fmla="*/ T4 w 15"/>
                <a:gd name="T6" fmla="+- 0 153 153"/>
                <a:gd name="T7" fmla="*/ 153 h 15"/>
                <a:gd name="T8" fmla="+- 0 613 610"/>
                <a:gd name="T9" fmla="*/ T8 w 15"/>
                <a:gd name="T10" fmla="+- 0 154 153"/>
                <a:gd name="T11" fmla="*/ 154 h 15"/>
                <a:gd name="T12" fmla="+- 0 610 610"/>
                <a:gd name="T13" fmla="*/ T12 w 15"/>
                <a:gd name="T14" fmla="+- 0 157 153"/>
                <a:gd name="T15" fmla="*/ 157 h 15"/>
                <a:gd name="T16" fmla="+- 0 610 610"/>
                <a:gd name="T17" fmla="*/ T16 w 15"/>
                <a:gd name="T18" fmla="+- 0 159 153"/>
                <a:gd name="T19" fmla="*/ 159 h 15"/>
                <a:gd name="T20" fmla="+- 0 610 610"/>
                <a:gd name="T21" fmla="*/ T20 w 15"/>
                <a:gd name="T22" fmla="+- 0 163 153"/>
                <a:gd name="T23" fmla="*/ 163 h 15"/>
                <a:gd name="T24" fmla="+- 0 611 610"/>
                <a:gd name="T25" fmla="*/ T24 w 15"/>
                <a:gd name="T26" fmla="+- 0 165 153"/>
                <a:gd name="T27" fmla="*/ 165 h 15"/>
                <a:gd name="T28" fmla="+- 0 614 610"/>
                <a:gd name="T29" fmla="*/ T28 w 15"/>
                <a:gd name="T30" fmla="+- 0 168 153"/>
                <a:gd name="T31" fmla="*/ 168 h 15"/>
                <a:gd name="T32" fmla="+- 0 615 610"/>
                <a:gd name="T33" fmla="*/ T32 w 15"/>
                <a:gd name="T34" fmla="+- 0 168 153"/>
                <a:gd name="T35" fmla="*/ 168 h 15"/>
                <a:gd name="T36" fmla="+- 0 619 610"/>
                <a:gd name="T37" fmla="*/ T36 w 15"/>
                <a:gd name="T38" fmla="+- 0 168 153"/>
                <a:gd name="T39" fmla="*/ 168 h 15"/>
                <a:gd name="T40" fmla="+- 0 621 610"/>
                <a:gd name="T41" fmla="*/ T40 w 15"/>
                <a:gd name="T42" fmla="+- 0 167 153"/>
                <a:gd name="T43" fmla="*/ 167 h 15"/>
                <a:gd name="T44" fmla="+- 0 621 610"/>
                <a:gd name="T45" fmla="*/ T44 w 15"/>
                <a:gd name="T46" fmla="+- 0 167 153"/>
                <a:gd name="T47" fmla="*/ 167 h 15"/>
                <a:gd name="T48" fmla="+- 0 616 610"/>
                <a:gd name="T49" fmla="*/ T48 w 15"/>
                <a:gd name="T50" fmla="+- 0 167 153"/>
                <a:gd name="T51" fmla="*/ 167 h 15"/>
                <a:gd name="T52" fmla="+- 0 614 610"/>
                <a:gd name="T53" fmla="*/ T52 w 15"/>
                <a:gd name="T54" fmla="+- 0 167 153"/>
                <a:gd name="T55" fmla="*/ 167 h 15"/>
                <a:gd name="T56" fmla="+- 0 613 610"/>
                <a:gd name="T57" fmla="*/ T56 w 15"/>
                <a:gd name="T58" fmla="+- 0 166 153"/>
                <a:gd name="T59" fmla="*/ 166 h 15"/>
                <a:gd name="T60" fmla="+- 0 613 610"/>
                <a:gd name="T61" fmla="*/ T60 w 15"/>
                <a:gd name="T62" fmla="+- 0 166 153"/>
                <a:gd name="T63" fmla="*/ 166 h 15"/>
                <a:gd name="T64" fmla="+- 0 613 610"/>
                <a:gd name="T65" fmla="*/ T64 w 15"/>
                <a:gd name="T66" fmla="+- 0 166 153"/>
                <a:gd name="T67" fmla="*/ 166 h 15"/>
                <a:gd name="T68" fmla="+- 0 612 610"/>
                <a:gd name="T69" fmla="*/ T68 w 15"/>
                <a:gd name="T70" fmla="+- 0 164 153"/>
                <a:gd name="T71" fmla="*/ 164 h 15"/>
                <a:gd name="T72" fmla="+- 0 611 610"/>
                <a:gd name="T73" fmla="*/ T72 w 15"/>
                <a:gd name="T74" fmla="+- 0 163 153"/>
                <a:gd name="T75" fmla="*/ 163 h 15"/>
                <a:gd name="T76" fmla="+- 0 611 610"/>
                <a:gd name="T77" fmla="*/ T76 w 15"/>
                <a:gd name="T78" fmla="+- 0 159 153"/>
                <a:gd name="T79" fmla="*/ 159 h 15"/>
                <a:gd name="T80" fmla="+- 0 611 610"/>
                <a:gd name="T81" fmla="*/ T80 w 15"/>
                <a:gd name="T82" fmla="+- 0 158 153"/>
                <a:gd name="T83" fmla="*/ 158 h 15"/>
                <a:gd name="T84" fmla="+- 0 613 610"/>
                <a:gd name="T85" fmla="*/ T84 w 15"/>
                <a:gd name="T86" fmla="+- 0 155 153"/>
                <a:gd name="T87" fmla="*/ 155 h 15"/>
                <a:gd name="T88" fmla="+- 0 615 610"/>
                <a:gd name="T89" fmla="*/ T88 w 15"/>
                <a:gd name="T90" fmla="+- 0 155 153"/>
                <a:gd name="T91" fmla="*/ 155 h 15"/>
                <a:gd name="T92" fmla="+- 0 621 610"/>
                <a:gd name="T93" fmla="*/ T92 w 15"/>
                <a:gd name="T94" fmla="+- 0 155 153"/>
                <a:gd name="T95" fmla="*/ 155 h 15"/>
                <a:gd name="T96" fmla="+- 0 620 610"/>
                <a:gd name="T97" fmla="*/ T96 w 15"/>
                <a:gd name="T98" fmla="+- 0 154 153"/>
                <a:gd name="T99" fmla="*/ 154 h 15"/>
                <a:gd name="T100" fmla="+- 0 619 610"/>
                <a:gd name="T101" fmla="*/ T100 w 15"/>
                <a:gd name="T102" fmla="+- 0 153 153"/>
                <a:gd name="T103" fmla="*/ 153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Lst>
              <a:rect l="0" t="0" r="r" b="b"/>
              <a:pathLst>
                <a:path w="15" h="15">
                  <a:moveTo>
                    <a:pt x="9" y="0"/>
                  </a:moveTo>
                  <a:lnTo>
                    <a:pt x="5" y="0"/>
                  </a:lnTo>
                  <a:lnTo>
                    <a:pt x="3" y="1"/>
                  </a:lnTo>
                  <a:lnTo>
                    <a:pt x="0" y="4"/>
                  </a:lnTo>
                  <a:lnTo>
                    <a:pt x="0" y="6"/>
                  </a:lnTo>
                  <a:lnTo>
                    <a:pt x="0" y="10"/>
                  </a:lnTo>
                  <a:lnTo>
                    <a:pt x="1" y="12"/>
                  </a:lnTo>
                  <a:lnTo>
                    <a:pt x="4" y="15"/>
                  </a:lnTo>
                  <a:lnTo>
                    <a:pt x="5" y="15"/>
                  </a:lnTo>
                  <a:lnTo>
                    <a:pt x="9" y="15"/>
                  </a:lnTo>
                  <a:lnTo>
                    <a:pt x="11" y="14"/>
                  </a:lnTo>
                  <a:lnTo>
                    <a:pt x="6" y="14"/>
                  </a:lnTo>
                  <a:lnTo>
                    <a:pt x="4" y="14"/>
                  </a:lnTo>
                  <a:lnTo>
                    <a:pt x="3" y="13"/>
                  </a:lnTo>
                  <a:lnTo>
                    <a:pt x="2" y="11"/>
                  </a:lnTo>
                  <a:lnTo>
                    <a:pt x="1" y="10"/>
                  </a:lnTo>
                  <a:lnTo>
                    <a:pt x="1" y="6"/>
                  </a:lnTo>
                  <a:lnTo>
                    <a:pt x="1" y="5"/>
                  </a:lnTo>
                  <a:lnTo>
                    <a:pt x="3" y="2"/>
                  </a:lnTo>
                  <a:lnTo>
                    <a:pt x="5" y="2"/>
                  </a:lnTo>
                  <a:lnTo>
                    <a:pt x="11" y="2"/>
                  </a:lnTo>
                  <a:lnTo>
                    <a:pt x="10" y="1"/>
                  </a:lnTo>
                  <a:lnTo>
                    <a:pt x="9" y="0"/>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33" name="Freeform 3674">
              <a:extLst>
                <a:ext uri="{FF2B5EF4-FFF2-40B4-BE49-F238E27FC236}">
                  <a16:creationId xmlns:a16="http://schemas.microsoft.com/office/drawing/2014/main" id="{9F5B1FB5-5C68-45BA-A307-EB8280254541}"/>
                </a:ext>
              </a:extLst>
            </xdr:cNvPr>
            <xdr:cNvSpPr>
              <a:spLocks/>
            </xdr:cNvSpPr>
          </xdr:nvSpPr>
          <xdr:spPr bwMode="auto">
            <a:xfrm>
              <a:off x="610" y="153"/>
              <a:ext cx="15" cy="15"/>
            </a:xfrm>
            <a:custGeom>
              <a:avLst/>
              <a:gdLst>
                <a:gd name="T0" fmla="+- 0 621 610"/>
                <a:gd name="T1" fmla="*/ T0 w 15"/>
                <a:gd name="T2" fmla="+- 0 155 153"/>
                <a:gd name="T3" fmla="*/ 155 h 15"/>
                <a:gd name="T4" fmla="+- 0 618 610"/>
                <a:gd name="T5" fmla="*/ T4 w 15"/>
                <a:gd name="T6" fmla="+- 0 155 153"/>
                <a:gd name="T7" fmla="*/ 155 h 15"/>
                <a:gd name="T8" fmla="+- 0 620 610"/>
                <a:gd name="T9" fmla="*/ T8 w 15"/>
                <a:gd name="T10" fmla="+- 0 155 153"/>
                <a:gd name="T11" fmla="*/ 155 h 15"/>
                <a:gd name="T12" fmla="+- 0 623 610"/>
                <a:gd name="T13" fmla="*/ T12 w 15"/>
                <a:gd name="T14" fmla="+- 0 157 153"/>
                <a:gd name="T15" fmla="*/ 157 h 15"/>
                <a:gd name="T16" fmla="+- 0 623 610"/>
                <a:gd name="T17" fmla="*/ T16 w 15"/>
                <a:gd name="T18" fmla="+- 0 159 153"/>
                <a:gd name="T19" fmla="*/ 159 h 15"/>
                <a:gd name="T20" fmla="+- 0 623 610"/>
                <a:gd name="T21" fmla="*/ T20 w 15"/>
                <a:gd name="T22" fmla="+- 0 163 153"/>
                <a:gd name="T23" fmla="*/ 163 h 15"/>
                <a:gd name="T24" fmla="+- 0 623 610"/>
                <a:gd name="T25" fmla="*/ T24 w 15"/>
                <a:gd name="T26" fmla="+- 0 164 153"/>
                <a:gd name="T27" fmla="*/ 164 h 15"/>
                <a:gd name="T28" fmla="+- 0 621 610"/>
                <a:gd name="T29" fmla="*/ T28 w 15"/>
                <a:gd name="T30" fmla="+- 0 166 153"/>
                <a:gd name="T31" fmla="*/ 166 h 15"/>
                <a:gd name="T32" fmla="+- 0 619 610"/>
                <a:gd name="T33" fmla="*/ T32 w 15"/>
                <a:gd name="T34" fmla="+- 0 167 153"/>
                <a:gd name="T35" fmla="*/ 167 h 15"/>
                <a:gd name="T36" fmla="+- 0 617 610"/>
                <a:gd name="T37" fmla="*/ T36 w 15"/>
                <a:gd name="T38" fmla="+- 0 167 153"/>
                <a:gd name="T39" fmla="*/ 167 h 15"/>
                <a:gd name="T40" fmla="+- 0 621 610"/>
                <a:gd name="T41" fmla="*/ T40 w 15"/>
                <a:gd name="T42" fmla="+- 0 167 153"/>
                <a:gd name="T43" fmla="*/ 167 h 15"/>
                <a:gd name="T44" fmla="+- 0 624 610"/>
                <a:gd name="T45" fmla="*/ T44 w 15"/>
                <a:gd name="T46" fmla="+- 0 164 153"/>
                <a:gd name="T47" fmla="*/ 164 h 15"/>
                <a:gd name="T48" fmla="+- 0 624 610"/>
                <a:gd name="T49" fmla="*/ T48 w 15"/>
                <a:gd name="T50" fmla="+- 0 163 153"/>
                <a:gd name="T51" fmla="*/ 163 h 15"/>
                <a:gd name="T52" fmla="+- 0 624 610"/>
                <a:gd name="T53" fmla="*/ T52 w 15"/>
                <a:gd name="T54" fmla="+- 0 159 153"/>
                <a:gd name="T55" fmla="*/ 159 h 15"/>
                <a:gd name="T56" fmla="+- 0 624 610"/>
                <a:gd name="T57" fmla="*/ T56 w 15"/>
                <a:gd name="T58" fmla="+- 0 157 153"/>
                <a:gd name="T59" fmla="*/ 157 h 15"/>
                <a:gd name="T60" fmla="+- 0 621 610"/>
                <a:gd name="T61" fmla="*/ T60 w 15"/>
                <a:gd name="T62" fmla="+- 0 155 153"/>
                <a:gd name="T63" fmla="*/ 155 h 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5" h="15">
                  <a:moveTo>
                    <a:pt x="11" y="2"/>
                  </a:moveTo>
                  <a:lnTo>
                    <a:pt x="8" y="2"/>
                  </a:lnTo>
                  <a:lnTo>
                    <a:pt x="10" y="2"/>
                  </a:lnTo>
                  <a:lnTo>
                    <a:pt x="13" y="4"/>
                  </a:lnTo>
                  <a:lnTo>
                    <a:pt x="13" y="6"/>
                  </a:lnTo>
                  <a:lnTo>
                    <a:pt x="13" y="10"/>
                  </a:lnTo>
                  <a:lnTo>
                    <a:pt x="13" y="11"/>
                  </a:lnTo>
                  <a:lnTo>
                    <a:pt x="11" y="13"/>
                  </a:lnTo>
                  <a:lnTo>
                    <a:pt x="9" y="14"/>
                  </a:lnTo>
                  <a:lnTo>
                    <a:pt x="7" y="14"/>
                  </a:lnTo>
                  <a:lnTo>
                    <a:pt x="11" y="14"/>
                  </a:lnTo>
                  <a:lnTo>
                    <a:pt x="14" y="11"/>
                  </a:lnTo>
                  <a:lnTo>
                    <a:pt x="14" y="10"/>
                  </a:lnTo>
                  <a:lnTo>
                    <a:pt x="14" y="6"/>
                  </a:lnTo>
                  <a:lnTo>
                    <a:pt x="14" y="4"/>
                  </a:lnTo>
                  <a:lnTo>
                    <a:pt x="11" y="2"/>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34" name="Freeform 3673">
              <a:extLst>
                <a:ext uri="{FF2B5EF4-FFF2-40B4-BE49-F238E27FC236}">
                  <a16:creationId xmlns:a16="http://schemas.microsoft.com/office/drawing/2014/main" id="{78D1E714-3081-447C-AE2E-2FDDF6F01B24}"/>
                </a:ext>
              </a:extLst>
            </xdr:cNvPr>
            <xdr:cNvSpPr>
              <a:spLocks/>
            </xdr:cNvSpPr>
          </xdr:nvSpPr>
          <xdr:spPr bwMode="auto">
            <a:xfrm>
              <a:off x="610" y="153"/>
              <a:ext cx="15" cy="15"/>
            </a:xfrm>
            <a:custGeom>
              <a:avLst/>
              <a:gdLst>
                <a:gd name="T0" fmla="+- 0 613 610"/>
                <a:gd name="T1" fmla="*/ T0 w 15"/>
                <a:gd name="T2" fmla="+- 0 166 153"/>
                <a:gd name="T3" fmla="*/ 166 h 15"/>
                <a:gd name="T4" fmla="+- 0 613 610"/>
                <a:gd name="T5" fmla="*/ T4 w 15"/>
                <a:gd name="T6" fmla="+- 0 166 153"/>
                <a:gd name="T7" fmla="*/ 166 h 15"/>
                <a:gd name="T8" fmla="+- 0 613 610"/>
                <a:gd name="T9" fmla="*/ T8 w 15"/>
                <a:gd name="T10" fmla="+- 0 166 153"/>
                <a:gd name="T11" fmla="*/ 166 h 15"/>
                <a:gd name="T12" fmla="+- 0 613 610"/>
                <a:gd name="T13" fmla="*/ T12 w 15"/>
                <a:gd name="T14" fmla="+- 0 166 153"/>
                <a:gd name="T15" fmla="*/ 166 h 15"/>
              </a:gdLst>
              <a:ahLst/>
              <a:cxnLst>
                <a:cxn ang="0">
                  <a:pos x="T1" y="T3"/>
                </a:cxn>
                <a:cxn ang="0">
                  <a:pos x="T5" y="T7"/>
                </a:cxn>
                <a:cxn ang="0">
                  <a:pos x="T9" y="T11"/>
                </a:cxn>
                <a:cxn ang="0">
                  <a:pos x="T13" y="T15"/>
                </a:cxn>
              </a:cxnLst>
              <a:rect l="0" t="0" r="r" b="b"/>
              <a:pathLst>
                <a:path w="15" h="15">
                  <a:moveTo>
                    <a:pt x="3" y="13"/>
                  </a:moveTo>
                  <a:lnTo>
                    <a:pt x="3" y="13"/>
                  </a:lnTo>
                  <a:close/>
                </a:path>
              </a:pathLst>
            </a:custGeom>
            <a:solidFill>
              <a:srgbClr val="4A4A4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49" name="Group 48">
            <a:extLst>
              <a:ext uri="{FF2B5EF4-FFF2-40B4-BE49-F238E27FC236}">
                <a16:creationId xmlns:a16="http://schemas.microsoft.com/office/drawing/2014/main" id="{38F16AAE-345A-4166-8A0E-7660686D9620}"/>
              </a:ext>
            </a:extLst>
          </xdr:cNvPr>
          <xdr:cNvGrpSpPr>
            <a:grpSpLocks/>
          </xdr:cNvGrpSpPr>
        </xdr:nvGrpSpPr>
        <xdr:grpSpPr bwMode="auto">
          <a:xfrm>
            <a:off x="613" y="159"/>
            <a:ext cx="10" cy="8"/>
            <a:chOff x="613" y="159"/>
            <a:chExt cx="10" cy="8"/>
          </a:xfrm>
        </xdr:grpSpPr>
        <xdr:sp macro="" textlink="">
          <xdr:nvSpPr>
            <xdr:cNvPr id="130" name="Freeform 3671">
              <a:extLst>
                <a:ext uri="{FF2B5EF4-FFF2-40B4-BE49-F238E27FC236}">
                  <a16:creationId xmlns:a16="http://schemas.microsoft.com/office/drawing/2014/main" id="{161A88D3-B29D-4E43-A489-BC0CC0EE8AAE}"/>
                </a:ext>
              </a:extLst>
            </xdr:cNvPr>
            <xdr:cNvSpPr>
              <a:spLocks/>
            </xdr:cNvSpPr>
          </xdr:nvSpPr>
          <xdr:spPr bwMode="auto">
            <a:xfrm>
              <a:off x="613" y="159"/>
              <a:ext cx="10" cy="8"/>
            </a:xfrm>
            <a:custGeom>
              <a:avLst/>
              <a:gdLst>
                <a:gd name="T0" fmla="+- 0 613 613"/>
                <a:gd name="T1" fmla="*/ T0 w 10"/>
                <a:gd name="T2" fmla="+- 0 164 159"/>
                <a:gd name="T3" fmla="*/ 164 h 8"/>
                <a:gd name="T4" fmla="+- 0 615 613"/>
                <a:gd name="T5" fmla="*/ T4 w 10"/>
                <a:gd name="T6" fmla="+- 0 166 159"/>
                <a:gd name="T7" fmla="*/ 166 h 8"/>
                <a:gd name="T8" fmla="+- 0 617 613"/>
                <a:gd name="T9" fmla="*/ T8 w 10"/>
                <a:gd name="T10" fmla="+- 0 167 159"/>
                <a:gd name="T11" fmla="*/ 167 h 8"/>
                <a:gd name="T12" fmla="+- 0 619 613"/>
                <a:gd name="T13" fmla="*/ T12 w 10"/>
                <a:gd name="T14" fmla="+- 0 165 159"/>
                <a:gd name="T15" fmla="*/ 165 h 8"/>
                <a:gd name="T16" fmla="+- 0 620 613"/>
                <a:gd name="T17" fmla="*/ T16 w 10"/>
                <a:gd name="T18" fmla="+- 0 165 159"/>
                <a:gd name="T19" fmla="*/ 165 h 8"/>
                <a:gd name="T20" fmla="+- 0 617 613"/>
                <a:gd name="T21" fmla="*/ T20 w 10"/>
                <a:gd name="T22" fmla="+- 0 165 159"/>
                <a:gd name="T23" fmla="*/ 165 h 8"/>
                <a:gd name="T24" fmla="+- 0 614 613"/>
                <a:gd name="T25" fmla="*/ T24 w 10"/>
                <a:gd name="T26" fmla="+- 0 165 159"/>
                <a:gd name="T27" fmla="*/ 165 h 8"/>
                <a:gd name="T28" fmla="+- 0 613 613"/>
                <a:gd name="T29" fmla="*/ T28 w 10"/>
                <a:gd name="T30" fmla="+- 0 164 159"/>
                <a:gd name="T31" fmla="*/ 164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0" y="5"/>
                  </a:moveTo>
                  <a:lnTo>
                    <a:pt x="2" y="7"/>
                  </a:lnTo>
                  <a:lnTo>
                    <a:pt x="4" y="8"/>
                  </a:lnTo>
                  <a:lnTo>
                    <a:pt x="6" y="6"/>
                  </a:lnTo>
                  <a:lnTo>
                    <a:pt x="7" y="6"/>
                  </a:lnTo>
                  <a:lnTo>
                    <a:pt x="4" y="6"/>
                  </a:lnTo>
                  <a:lnTo>
                    <a:pt x="1" y="6"/>
                  </a:lnTo>
                  <a:lnTo>
                    <a:pt x="0" y="5"/>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31" name="Freeform 3670">
              <a:extLst>
                <a:ext uri="{FF2B5EF4-FFF2-40B4-BE49-F238E27FC236}">
                  <a16:creationId xmlns:a16="http://schemas.microsoft.com/office/drawing/2014/main" id="{F799F9EC-C944-437D-A74B-506E6DA4178A}"/>
                </a:ext>
              </a:extLst>
            </xdr:cNvPr>
            <xdr:cNvSpPr>
              <a:spLocks/>
            </xdr:cNvSpPr>
          </xdr:nvSpPr>
          <xdr:spPr bwMode="auto">
            <a:xfrm>
              <a:off x="613" y="159"/>
              <a:ext cx="10" cy="8"/>
            </a:xfrm>
            <a:custGeom>
              <a:avLst/>
              <a:gdLst>
                <a:gd name="T0" fmla="+- 0 622 613"/>
                <a:gd name="T1" fmla="*/ T0 w 10"/>
                <a:gd name="T2" fmla="+- 0 159 159"/>
                <a:gd name="T3" fmla="*/ 159 h 8"/>
                <a:gd name="T4" fmla="+- 0 622 613"/>
                <a:gd name="T5" fmla="*/ T4 w 10"/>
                <a:gd name="T6" fmla="+- 0 161 159"/>
                <a:gd name="T7" fmla="*/ 161 h 8"/>
                <a:gd name="T8" fmla="+- 0 620 613"/>
                <a:gd name="T9" fmla="*/ T8 w 10"/>
                <a:gd name="T10" fmla="+- 0 163 159"/>
                <a:gd name="T11" fmla="*/ 163 h 8"/>
                <a:gd name="T12" fmla="+- 0 618 613"/>
                <a:gd name="T13" fmla="*/ T12 w 10"/>
                <a:gd name="T14" fmla="+- 0 164 159"/>
                <a:gd name="T15" fmla="*/ 164 h 8"/>
                <a:gd name="T16" fmla="+- 0 617 613"/>
                <a:gd name="T17" fmla="*/ T16 w 10"/>
                <a:gd name="T18" fmla="+- 0 165 159"/>
                <a:gd name="T19" fmla="*/ 165 h 8"/>
                <a:gd name="T20" fmla="+- 0 620 613"/>
                <a:gd name="T21" fmla="*/ T20 w 10"/>
                <a:gd name="T22" fmla="+- 0 165 159"/>
                <a:gd name="T23" fmla="*/ 165 h 8"/>
                <a:gd name="T24" fmla="+- 0 622 613"/>
                <a:gd name="T25" fmla="*/ T24 w 10"/>
                <a:gd name="T26" fmla="+- 0 164 159"/>
                <a:gd name="T27" fmla="*/ 164 h 8"/>
                <a:gd name="T28" fmla="+- 0 622 613"/>
                <a:gd name="T29" fmla="*/ T28 w 10"/>
                <a:gd name="T30" fmla="+- 0 162 159"/>
                <a:gd name="T31" fmla="*/ 162 h 8"/>
                <a:gd name="T32" fmla="+- 0 622 613"/>
                <a:gd name="T33" fmla="*/ T32 w 10"/>
                <a:gd name="T34" fmla="+- 0 159 159"/>
                <a:gd name="T35" fmla="*/ 159 h 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 h="8">
                  <a:moveTo>
                    <a:pt x="9" y="0"/>
                  </a:moveTo>
                  <a:lnTo>
                    <a:pt x="9" y="2"/>
                  </a:lnTo>
                  <a:lnTo>
                    <a:pt x="7" y="4"/>
                  </a:lnTo>
                  <a:lnTo>
                    <a:pt x="5" y="5"/>
                  </a:lnTo>
                  <a:lnTo>
                    <a:pt x="4" y="6"/>
                  </a:lnTo>
                  <a:lnTo>
                    <a:pt x="7" y="6"/>
                  </a:lnTo>
                  <a:lnTo>
                    <a:pt x="9" y="5"/>
                  </a:lnTo>
                  <a:lnTo>
                    <a:pt x="9" y="3"/>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0" name="Group 49">
            <a:extLst>
              <a:ext uri="{FF2B5EF4-FFF2-40B4-BE49-F238E27FC236}">
                <a16:creationId xmlns:a16="http://schemas.microsoft.com/office/drawing/2014/main" id="{5CF3DACC-36CA-47AB-A3B4-5461D14C7702}"/>
              </a:ext>
            </a:extLst>
          </xdr:cNvPr>
          <xdr:cNvGrpSpPr>
            <a:grpSpLocks/>
          </xdr:cNvGrpSpPr>
        </xdr:nvGrpSpPr>
        <xdr:grpSpPr bwMode="auto">
          <a:xfrm>
            <a:off x="615" y="156"/>
            <a:ext cx="5" cy="5"/>
            <a:chOff x="615" y="156"/>
            <a:chExt cx="5" cy="5"/>
          </a:xfrm>
        </xdr:grpSpPr>
        <xdr:sp macro="" textlink="">
          <xdr:nvSpPr>
            <xdr:cNvPr id="127" name="Freeform 3668">
              <a:extLst>
                <a:ext uri="{FF2B5EF4-FFF2-40B4-BE49-F238E27FC236}">
                  <a16:creationId xmlns:a16="http://schemas.microsoft.com/office/drawing/2014/main" id="{F5077B6E-2E03-4441-984D-7661C1DAC6E5}"/>
                </a:ext>
              </a:extLst>
            </xdr:cNvPr>
            <xdr:cNvSpPr>
              <a:spLocks/>
            </xdr:cNvSpPr>
          </xdr:nvSpPr>
          <xdr:spPr bwMode="auto">
            <a:xfrm>
              <a:off x="615" y="156"/>
              <a:ext cx="5" cy="5"/>
            </a:xfrm>
            <a:custGeom>
              <a:avLst/>
              <a:gdLst>
                <a:gd name="T0" fmla="+- 0 618 615"/>
                <a:gd name="T1" fmla="*/ T0 w 5"/>
                <a:gd name="T2" fmla="+- 0 156 156"/>
                <a:gd name="T3" fmla="*/ 156 h 5"/>
                <a:gd name="T4" fmla="+- 0 616 615"/>
                <a:gd name="T5" fmla="*/ T4 w 5"/>
                <a:gd name="T6" fmla="+- 0 156 156"/>
                <a:gd name="T7" fmla="*/ 156 h 5"/>
                <a:gd name="T8" fmla="+- 0 615 615"/>
                <a:gd name="T9" fmla="*/ T8 w 5"/>
                <a:gd name="T10" fmla="+- 0 157 156"/>
                <a:gd name="T11" fmla="*/ 157 h 5"/>
                <a:gd name="T12" fmla="+- 0 615 615"/>
                <a:gd name="T13" fmla="*/ T12 w 5"/>
                <a:gd name="T14" fmla="+- 0 159 156"/>
                <a:gd name="T15" fmla="*/ 159 h 5"/>
                <a:gd name="T16" fmla="+- 0 616 615"/>
                <a:gd name="T17" fmla="*/ T16 w 5"/>
                <a:gd name="T18" fmla="+- 0 160 156"/>
                <a:gd name="T19" fmla="*/ 160 h 5"/>
                <a:gd name="T20" fmla="+- 0 618 615"/>
                <a:gd name="T21" fmla="*/ T20 w 5"/>
                <a:gd name="T22" fmla="+- 0 160 156"/>
                <a:gd name="T23" fmla="*/ 160 h 5"/>
                <a:gd name="T24" fmla="+- 0 619 615"/>
                <a:gd name="T25" fmla="*/ T24 w 5"/>
                <a:gd name="T26" fmla="+- 0 159 156"/>
                <a:gd name="T27" fmla="*/ 159 h 5"/>
                <a:gd name="T28" fmla="+- 0 619 615"/>
                <a:gd name="T29" fmla="*/ T28 w 5"/>
                <a:gd name="T30" fmla="+- 0 157 156"/>
                <a:gd name="T31" fmla="*/ 157 h 5"/>
                <a:gd name="T32" fmla="+- 0 618 615"/>
                <a:gd name="T33" fmla="*/ T32 w 5"/>
                <a:gd name="T34" fmla="+- 0 156 156"/>
                <a:gd name="T35" fmla="*/ 156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28" name="Picture 127">
              <a:extLst>
                <a:ext uri="{FF2B5EF4-FFF2-40B4-BE49-F238E27FC236}">
                  <a16:creationId xmlns:a16="http://schemas.microsoft.com/office/drawing/2014/main" id="{5C653DE1-66C0-4F9A-ACB9-9D5904D4A17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85"/>
              <a:ext cx="15" cy="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9" name="Picture 128">
              <a:extLst>
                <a:ext uri="{FF2B5EF4-FFF2-40B4-BE49-F238E27FC236}">
                  <a16:creationId xmlns:a16="http://schemas.microsoft.com/office/drawing/2014/main" id="{AEC58370-C4D5-4CFF-B140-8BEED45E630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 y="185"/>
              <a:ext cx="15" cy="1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 name="Group 50">
            <a:extLst>
              <a:ext uri="{FF2B5EF4-FFF2-40B4-BE49-F238E27FC236}">
                <a16:creationId xmlns:a16="http://schemas.microsoft.com/office/drawing/2014/main" id="{2398F547-9C6E-4F38-AA66-E35EC9B6C6A0}"/>
              </a:ext>
            </a:extLst>
          </xdr:cNvPr>
          <xdr:cNvGrpSpPr>
            <a:grpSpLocks/>
          </xdr:cNvGrpSpPr>
        </xdr:nvGrpSpPr>
        <xdr:grpSpPr bwMode="auto">
          <a:xfrm>
            <a:off x="613" y="190"/>
            <a:ext cx="10" cy="8"/>
            <a:chOff x="613" y="190"/>
            <a:chExt cx="10" cy="8"/>
          </a:xfrm>
        </xdr:grpSpPr>
        <xdr:sp macro="" textlink="">
          <xdr:nvSpPr>
            <xdr:cNvPr id="125" name="Freeform 3664">
              <a:extLst>
                <a:ext uri="{FF2B5EF4-FFF2-40B4-BE49-F238E27FC236}">
                  <a16:creationId xmlns:a16="http://schemas.microsoft.com/office/drawing/2014/main" id="{92F5583B-7D82-4B3B-A0BC-6435AC13284C}"/>
                </a:ext>
              </a:extLst>
            </xdr:cNvPr>
            <xdr:cNvSpPr>
              <a:spLocks/>
            </xdr:cNvSpPr>
          </xdr:nvSpPr>
          <xdr:spPr bwMode="auto">
            <a:xfrm>
              <a:off x="613" y="190"/>
              <a:ext cx="10" cy="8"/>
            </a:xfrm>
            <a:custGeom>
              <a:avLst/>
              <a:gdLst>
                <a:gd name="T0" fmla="+- 0 613 613"/>
                <a:gd name="T1" fmla="*/ T0 w 10"/>
                <a:gd name="T2" fmla="+- 0 195 190"/>
                <a:gd name="T3" fmla="*/ 195 h 8"/>
                <a:gd name="T4" fmla="+- 0 615 613"/>
                <a:gd name="T5" fmla="*/ T4 w 10"/>
                <a:gd name="T6" fmla="+- 0 196 190"/>
                <a:gd name="T7" fmla="*/ 196 h 8"/>
                <a:gd name="T8" fmla="+- 0 617 613"/>
                <a:gd name="T9" fmla="*/ T8 w 10"/>
                <a:gd name="T10" fmla="+- 0 197 190"/>
                <a:gd name="T11" fmla="*/ 197 h 8"/>
                <a:gd name="T12" fmla="+- 0 620 613"/>
                <a:gd name="T13" fmla="*/ T12 w 10"/>
                <a:gd name="T14" fmla="+- 0 196 190"/>
                <a:gd name="T15" fmla="*/ 196 h 8"/>
                <a:gd name="T16" fmla="+- 0 617 613"/>
                <a:gd name="T17" fmla="*/ T16 w 10"/>
                <a:gd name="T18" fmla="+- 0 196 190"/>
                <a:gd name="T19" fmla="*/ 196 h 8"/>
                <a:gd name="T20" fmla="+- 0 614 613"/>
                <a:gd name="T21" fmla="*/ T20 w 10"/>
                <a:gd name="T22" fmla="+- 0 196 190"/>
                <a:gd name="T23" fmla="*/ 196 h 8"/>
                <a:gd name="T24" fmla="+- 0 613 613"/>
                <a:gd name="T25" fmla="*/ T24 w 10"/>
                <a:gd name="T26" fmla="+- 0 195 190"/>
                <a:gd name="T27" fmla="*/ 195 h 8"/>
              </a:gdLst>
              <a:ahLst/>
              <a:cxnLst>
                <a:cxn ang="0">
                  <a:pos x="T1" y="T3"/>
                </a:cxn>
                <a:cxn ang="0">
                  <a:pos x="T5" y="T7"/>
                </a:cxn>
                <a:cxn ang="0">
                  <a:pos x="T9" y="T11"/>
                </a:cxn>
                <a:cxn ang="0">
                  <a:pos x="T13" y="T15"/>
                </a:cxn>
                <a:cxn ang="0">
                  <a:pos x="T17" y="T19"/>
                </a:cxn>
                <a:cxn ang="0">
                  <a:pos x="T21" y="T23"/>
                </a:cxn>
                <a:cxn ang="0">
                  <a:pos x="T25" y="T27"/>
                </a:cxn>
              </a:cxnLst>
              <a:rect l="0" t="0" r="r" b="b"/>
              <a:pathLst>
                <a:path w="10" h="8">
                  <a:moveTo>
                    <a:pt x="0" y="5"/>
                  </a:moveTo>
                  <a:lnTo>
                    <a:pt x="2" y="6"/>
                  </a:lnTo>
                  <a:lnTo>
                    <a:pt x="4" y="7"/>
                  </a:lnTo>
                  <a:lnTo>
                    <a:pt x="7" y="6"/>
                  </a:lnTo>
                  <a:lnTo>
                    <a:pt x="4" y="6"/>
                  </a:lnTo>
                  <a:lnTo>
                    <a:pt x="1" y="6"/>
                  </a:lnTo>
                  <a:lnTo>
                    <a:pt x="0" y="5"/>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26" name="Freeform 3663">
              <a:extLst>
                <a:ext uri="{FF2B5EF4-FFF2-40B4-BE49-F238E27FC236}">
                  <a16:creationId xmlns:a16="http://schemas.microsoft.com/office/drawing/2014/main" id="{317116DB-A384-4522-B8D8-FAA43D84276D}"/>
                </a:ext>
              </a:extLst>
            </xdr:cNvPr>
            <xdr:cNvSpPr>
              <a:spLocks/>
            </xdr:cNvSpPr>
          </xdr:nvSpPr>
          <xdr:spPr bwMode="auto">
            <a:xfrm>
              <a:off x="613" y="190"/>
              <a:ext cx="10" cy="8"/>
            </a:xfrm>
            <a:custGeom>
              <a:avLst/>
              <a:gdLst>
                <a:gd name="T0" fmla="+- 0 622 613"/>
                <a:gd name="T1" fmla="*/ T0 w 10"/>
                <a:gd name="T2" fmla="+- 0 190 190"/>
                <a:gd name="T3" fmla="*/ 190 h 8"/>
                <a:gd name="T4" fmla="+- 0 622 613"/>
                <a:gd name="T5" fmla="*/ T4 w 10"/>
                <a:gd name="T6" fmla="+- 0 192 190"/>
                <a:gd name="T7" fmla="*/ 192 h 8"/>
                <a:gd name="T8" fmla="+- 0 620 613"/>
                <a:gd name="T9" fmla="*/ T8 w 10"/>
                <a:gd name="T10" fmla="+- 0 194 190"/>
                <a:gd name="T11" fmla="*/ 194 h 8"/>
                <a:gd name="T12" fmla="+- 0 617 613"/>
                <a:gd name="T13" fmla="*/ T12 w 10"/>
                <a:gd name="T14" fmla="+- 0 196 190"/>
                <a:gd name="T15" fmla="*/ 196 h 8"/>
                <a:gd name="T16" fmla="+- 0 620 613"/>
                <a:gd name="T17" fmla="*/ T16 w 10"/>
                <a:gd name="T18" fmla="+- 0 196 190"/>
                <a:gd name="T19" fmla="*/ 196 h 8"/>
                <a:gd name="T20" fmla="+- 0 622 613"/>
                <a:gd name="T21" fmla="*/ T20 w 10"/>
                <a:gd name="T22" fmla="+- 0 195 190"/>
                <a:gd name="T23" fmla="*/ 195 h 8"/>
                <a:gd name="T24" fmla="+- 0 622 613"/>
                <a:gd name="T25" fmla="*/ T24 w 10"/>
                <a:gd name="T26" fmla="+- 0 192 190"/>
                <a:gd name="T27" fmla="*/ 192 h 8"/>
                <a:gd name="T28" fmla="+- 0 622 613"/>
                <a:gd name="T29" fmla="*/ T28 w 10"/>
                <a:gd name="T30" fmla="+- 0 190 190"/>
                <a:gd name="T31" fmla="*/ 190 h 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 h="8">
                  <a:moveTo>
                    <a:pt x="9" y="0"/>
                  </a:moveTo>
                  <a:lnTo>
                    <a:pt x="9" y="2"/>
                  </a:lnTo>
                  <a:lnTo>
                    <a:pt x="7" y="4"/>
                  </a:lnTo>
                  <a:lnTo>
                    <a:pt x="4" y="6"/>
                  </a:lnTo>
                  <a:lnTo>
                    <a:pt x="7" y="6"/>
                  </a:lnTo>
                  <a:lnTo>
                    <a:pt x="9" y="5"/>
                  </a:lnTo>
                  <a:lnTo>
                    <a:pt x="9" y="2"/>
                  </a:lnTo>
                  <a:lnTo>
                    <a:pt x="9"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2" name="Group 51">
            <a:extLst>
              <a:ext uri="{FF2B5EF4-FFF2-40B4-BE49-F238E27FC236}">
                <a16:creationId xmlns:a16="http://schemas.microsoft.com/office/drawing/2014/main" id="{B896714F-FEB6-464D-9C2C-A50FA5E9D3D1}"/>
              </a:ext>
            </a:extLst>
          </xdr:cNvPr>
          <xdr:cNvGrpSpPr>
            <a:grpSpLocks/>
          </xdr:cNvGrpSpPr>
        </xdr:nvGrpSpPr>
        <xdr:grpSpPr bwMode="auto">
          <a:xfrm>
            <a:off x="615" y="187"/>
            <a:ext cx="5" cy="5"/>
            <a:chOff x="615" y="187"/>
            <a:chExt cx="5" cy="5"/>
          </a:xfrm>
        </xdr:grpSpPr>
        <xdr:sp macro="" textlink="">
          <xdr:nvSpPr>
            <xdr:cNvPr id="124" name="Freeform 3661">
              <a:extLst>
                <a:ext uri="{FF2B5EF4-FFF2-40B4-BE49-F238E27FC236}">
                  <a16:creationId xmlns:a16="http://schemas.microsoft.com/office/drawing/2014/main" id="{2D7BB347-8319-4618-B1EA-652886C18ADB}"/>
                </a:ext>
              </a:extLst>
            </xdr:cNvPr>
            <xdr:cNvSpPr>
              <a:spLocks/>
            </xdr:cNvSpPr>
          </xdr:nvSpPr>
          <xdr:spPr bwMode="auto">
            <a:xfrm>
              <a:off x="615" y="187"/>
              <a:ext cx="5" cy="5"/>
            </a:xfrm>
            <a:custGeom>
              <a:avLst/>
              <a:gdLst>
                <a:gd name="T0" fmla="+- 0 618 615"/>
                <a:gd name="T1" fmla="*/ T0 w 5"/>
                <a:gd name="T2" fmla="+- 0 187 187"/>
                <a:gd name="T3" fmla="*/ 187 h 5"/>
                <a:gd name="T4" fmla="+- 0 616 615"/>
                <a:gd name="T5" fmla="*/ T4 w 5"/>
                <a:gd name="T6" fmla="+- 0 187 187"/>
                <a:gd name="T7" fmla="*/ 187 h 5"/>
                <a:gd name="T8" fmla="+- 0 615 615"/>
                <a:gd name="T9" fmla="*/ T8 w 5"/>
                <a:gd name="T10" fmla="+- 0 188 187"/>
                <a:gd name="T11" fmla="*/ 188 h 5"/>
                <a:gd name="T12" fmla="+- 0 615 615"/>
                <a:gd name="T13" fmla="*/ T12 w 5"/>
                <a:gd name="T14" fmla="+- 0 190 187"/>
                <a:gd name="T15" fmla="*/ 190 h 5"/>
                <a:gd name="T16" fmla="+- 0 616 615"/>
                <a:gd name="T17" fmla="*/ T16 w 5"/>
                <a:gd name="T18" fmla="+- 0 191 187"/>
                <a:gd name="T19" fmla="*/ 191 h 5"/>
                <a:gd name="T20" fmla="+- 0 618 615"/>
                <a:gd name="T21" fmla="*/ T20 w 5"/>
                <a:gd name="T22" fmla="+- 0 191 187"/>
                <a:gd name="T23" fmla="*/ 191 h 5"/>
                <a:gd name="T24" fmla="+- 0 619 615"/>
                <a:gd name="T25" fmla="*/ T24 w 5"/>
                <a:gd name="T26" fmla="+- 0 190 187"/>
                <a:gd name="T27" fmla="*/ 190 h 5"/>
                <a:gd name="T28" fmla="+- 0 619 615"/>
                <a:gd name="T29" fmla="*/ T28 w 5"/>
                <a:gd name="T30" fmla="+- 0 188 187"/>
                <a:gd name="T31" fmla="*/ 188 h 5"/>
                <a:gd name="T32" fmla="+- 0 618 615"/>
                <a:gd name="T33" fmla="*/ T32 w 5"/>
                <a:gd name="T34" fmla="+- 0 187 187"/>
                <a:gd name="T35" fmla="*/ 187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 h="5">
                  <a:moveTo>
                    <a:pt x="3" y="0"/>
                  </a:moveTo>
                  <a:lnTo>
                    <a:pt x="1" y="0"/>
                  </a:lnTo>
                  <a:lnTo>
                    <a:pt x="0" y="1"/>
                  </a:lnTo>
                  <a:lnTo>
                    <a:pt x="0" y="3"/>
                  </a:lnTo>
                  <a:lnTo>
                    <a:pt x="1" y="4"/>
                  </a:lnTo>
                  <a:lnTo>
                    <a:pt x="3" y="4"/>
                  </a:lnTo>
                  <a:lnTo>
                    <a:pt x="4" y="3"/>
                  </a:lnTo>
                  <a:lnTo>
                    <a:pt x="4" y="1"/>
                  </a:lnTo>
                  <a:lnTo>
                    <a:pt x="3"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3" name="Group 52">
            <a:extLst>
              <a:ext uri="{FF2B5EF4-FFF2-40B4-BE49-F238E27FC236}">
                <a16:creationId xmlns:a16="http://schemas.microsoft.com/office/drawing/2014/main" id="{ED69B740-8C5E-4F1C-8868-126B21DF8E60}"/>
              </a:ext>
            </a:extLst>
          </xdr:cNvPr>
          <xdr:cNvGrpSpPr>
            <a:grpSpLocks/>
          </xdr:cNvGrpSpPr>
        </xdr:nvGrpSpPr>
        <xdr:grpSpPr bwMode="auto">
          <a:xfrm>
            <a:off x="486" y="153"/>
            <a:ext cx="6" cy="6"/>
            <a:chOff x="486" y="153"/>
            <a:chExt cx="6" cy="6"/>
          </a:xfrm>
        </xdr:grpSpPr>
        <xdr:sp macro="" textlink="">
          <xdr:nvSpPr>
            <xdr:cNvPr id="123" name="Freeform 3659">
              <a:extLst>
                <a:ext uri="{FF2B5EF4-FFF2-40B4-BE49-F238E27FC236}">
                  <a16:creationId xmlns:a16="http://schemas.microsoft.com/office/drawing/2014/main" id="{EBD44ADF-CF21-432F-AC33-96B15766BF32}"/>
                </a:ext>
              </a:extLst>
            </xdr:cNvPr>
            <xdr:cNvSpPr>
              <a:spLocks/>
            </xdr:cNvSpPr>
          </xdr:nvSpPr>
          <xdr:spPr bwMode="auto">
            <a:xfrm>
              <a:off x="486" y="153"/>
              <a:ext cx="6" cy="6"/>
            </a:xfrm>
            <a:custGeom>
              <a:avLst/>
              <a:gdLst>
                <a:gd name="T0" fmla="+- 0 490 486"/>
                <a:gd name="T1" fmla="*/ T0 w 6"/>
                <a:gd name="T2" fmla="+- 0 153 153"/>
                <a:gd name="T3" fmla="*/ 153 h 6"/>
                <a:gd name="T4" fmla="+- 0 487 486"/>
                <a:gd name="T5" fmla="*/ T4 w 6"/>
                <a:gd name="T6" fmla="+- 0 153 153"/>
                <a:gd name="T7" fmla="*/ 153 h 6"/>
                <a:gd name="T8" fmla="+- 0 486 486"/>
                <a:gd name="T9" fmla="*/ T8 w 6"/>
                <a:gd name="T10" fmla="+- 0 154 153"/>
                <a:gd name="T11" fmla="*/ 154 h 6"/>
                <a:gd name="T12" fmla="+- 0 486 486"/>
                <a:gd name="T13" fmla="*/ T12 w 6"/>
                <a:gd name="T14" fmla="+- 0 157 153"/>
                <a:gd name="T15" fmla="*/ 157 h 6"/>
                <a:gd name="T16" fmla="+- 0 487 486"/>
                <a:gd name="T17" fmla="*/ T16 w 6"/>
                <a:gd name="T18" fmla="+- 0 158 153"/>
                <a:gd name="T19" fmla="*/ 158 h 6"/>
                <a:gd name="T20" fmla="+- 0 490 486"/>
                <a:gd name="T21" fmla="*/ T20 w 6"/>
                <a:gd name="T22" fmla="+- 0 158 153"/>
                <a:gd name="T23" fmla="*/ 158 h 6"/>
                <a:gd name="T24" fmla="+- 0 492 486"/>
                <a:gd name="T25" fmla="*/ T24 w 6"/>
                <a:gd name="T26" fmla="+- 0 157 153"/>
                <a:gd name="T27" fmla="*/ 157 h 6"/>
                <a:gd name="T28" fmla="+- 0 492 486"/>
                <a:gd name="T29" fmla="*/ T28 w 6"/>
                <a:gd name="T30" fmla="+- 0 154 153"/>
                <a:gd name="T31" fmla="*/ 154 h 6"/>
                <a:gd name="T32" fmla="+- 0 490 486"/>
                <a:gd name="T33" fmla="*/ T32 w 6"/>
                <a:gd name="T34" fmla="+- 0 153 153"/>
                <a:gd name="T35" fmla="*/ 15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6" y="4"/>
                  </a:lnTo>
                  <a:lnTo>
                    <a:pt x="6"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4" name="Group 53">
            <a:extLst>
              <a:ext uri="{FF2B5EF4-FFF2-40B4-BE49-F238E27FC236}">
                <a16:creationId xmlns:a16="http://schemas.microsoft.com/office/drawing/2014/main" id="{18305419-B94B-4561-8AF0-7F6A73C23F6A}"/>
              </a:ext>
            </a:extLst>
          </xdr:cNvPr>
          <xdr:cNvGrpSpPr>
            <a:grpSpLocks/>
          </xdr:cNvGrpSpPr>
        </xdr:nvGrpSpPr>
        <xdr:grpSpPr bwMode="auto">
          <a:xfrm>
            <a:off x="486" y="133"/>
            <a:ext cx="6" cy="6"/>
            <a:chOff x="486" y="133"/>
            <a:chExt cx="6" cy="6"/>
          </a:xfrm>
        </xdr:grpSpPr>
        <xdr:sp macro="" textlink="">
          <xdr:nvSpPr>
            <xdr:cNvPr id="120" name="Freeform 3657">
              <a:extLst>
                <a:ext uri="{FF2B5EF4-FFF2-40B4-BE49-F238E27FC236}">
                  <a16:creationId xmlns:a16="http://schemas.microsoft.com/office/drawing/2014/main" id="{382767EA-F68C-4EFD-A087-2C1A590A5A3E}"/>
                </a:ext>
              </a:extLst>
            </xdr:cNvPr>
            <xdr:cNvSpPr>
              <a:spLocks/>
            </xdr:cNvSpPr>
          </xdr:nvSpPr>
          <xdr:spPr bwMode="auto">
            <a:xfrm>
              <a:off x="486" y="133"/>
              <a:ext cx="6" cy="6"/>
            </a:xfrm>
            <a:custGeom>
              <a:avLst/>
              <a:gdLst>
                <a:gd name="T0" fmla="+- 0 490 486"/>
                <a:gd name="T1" fmla="*/ T0 w 6"/>
                <a:gd name="T2" fmla="+- 0 133 133"/>
                <a:gd name="T3" fmla="*/ 133 h 6"/>
                <a:gd name="T4" fmla="+- 0 487 486"/>
                <a:gd name="T5" fmla="*/ T4 w 6"/>
                <a:gd name="T6" fmla="+- 0 133 133"/>
                <a:gd name="T7" fmla="*/ 133 h 6"/>
                <a:gd name="T8" fmla="+- 0 486 486"/>
                <a:gd name="T9" fmla="*/ T8 w 6"/>
                <a:gd name="T10" fmla="+- 0 135 133"/>
                <a:gd name="T11" fmla="*/ 135 h 6"/>
                <a:gd name="T12" fmla="+- 0 486 486"/>
                <a:gd name="T13" fmla="*/ T12 w 6"/>
                <a:gd name="T14" fmla="+- 0 138 133"/>
                <a:gd name="T15" fmla="*/ 138 h 6"/>
                <a:gd name="T16" fmla="+- 0 487 486"/>
                <a:gd name="T17" fmla="*/ T16 w 6"/>
                <a:gd name="T18" fmla="+- 0 139 133"/>
                <a:gd name="T19" fmla="*/ 139 h 6"/>
                <a:gd name="T20" fmla="+- 0 490 486"/>
                <a:gd name="T21" fmla="*/ T20 w 6"/>
                <a:gd name="T22" fmla="+- 0 139 133"/>
                <a:gd name="T23" fmla="*/ 139 h 6"/>
                <a:gd name="T24" fmla="+- 0 491 486"/>
                <a:gd name="T25" fmla="*/ T24 w 6"/>
                <a:gd name="T26" fmla="+- 0 138 133"/>
                <a:gd name="T27" fmla="*/ 138 h 6"/>
                <a:gd name="T28" fmla="+- 0 491 486"/>
                <a:gd name="T29" fmla="*/ T28 w 6"/>
                <a:gd name="T30" fmla="+- 0 135 133"/>
                <a:gd name="T31" fmla="*/ 135 h 6"/>
                <a:gd name="T32" fmla="+- 0 490 486"/>
                <a:gd name="T33" fmla="*/ T32 w 6"/>
                <a:gd name="T34" fmla="+- 0 133 133"/>
                <a:gd name="T35" fmla="*/ 13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21" name="Picture 120">
              <a:extLst>
                <a:ext uri="{FF2B5EF4-FFF2-40B4-BE49-F238E27FC236}">
                  <a16:creationId xmlns:a16="http://schemas.microsoft.com/office/drawing/2014/main" id="{743B9B61-06F9-41F1-AD12-B32DE7C6031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10" y="198"/>
              <a:ext cx="11" cy="1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2" name="Picture 121">
              <a:extLst>
                <a:ext uri="{FF2B5EF4-FFF2-40B4-BE49-F238E27FC236}">
                  <a16:creationId xmlns:a16="http://schemas.microsoft.com/office/drawing/2014/main" id="{9F036384-FBC6-4479-9A5A-15DAE28529B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10" y="198"/>
              <a:ext cx="11" cy="1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5" name="Group 54">
            <a:extLst>
              <a:ext uri="{FF2B5EF4-FFF2-40B4-BE49-F238E27FC236}">
                <a16:creationId xmlns:a16="http://schemas.microsoft.com/office/drawing/2014/main" id="{8C36369E-2E33-4F8F-8A80-C1385885B0C7}"/>
              </a:ext>
            </a:extLst>
          </xdr:cNvPr>
          <xdr:cNvGrpSpPr>
            <a:grpSpLocks/>
          </xdr:cNvGrpSpPr>
        </xdr:nvGrpSpPr>
        <xdr:grpSpPr bwMode="auto">
          <a:xfrm>
            <a:off x="513" y="204"/>
            <a:ext cx="8" cy="8"/>
            <a:chOff x="513" y="204"/>
            <a:chExt cx="8" cy="8"/>
          </a:xfrm>
        </xdr:grpSpPr>
        <xdr:sp macro="" textlink="">
          <xdr:nvSpPr>
            <xdr:cNvPr id="118" name="Freeform 3653">
              <a:extLst>
                <a:ext uri="{FF2B5EF4-FFF2-40B4-BE49-F238E27FC236}">
                  <a16:creationId xmlns:a16="http://schemas.microsoft.com/office/drawing/2014/main" id="{7574950D-BECC-49C8-838D-9CD352D7D52F}"/>
                </a:ext>
              </a:extLst>
            </xdr:cNvPr>
            <xdr:cNvSpPr>
              <a:spLocks/>
            </xdr:cNvSpPr>
          </xdr:nvSpPr>
          <xdr:spPr bwMode="auto">
            <a:xfrm>
              <a:off x="513" y="204"/>
              <a:ext cx="8" cy="8"/>
            </a:xfrm>
            <a:custGeom>
              <a:avLst/>
              <a:gdLst>
                <a:gd name="T0" fmla="+- 0 513 513"/>
                <a:gd name="T1" fmla="*/ T0 w 8"/>
                <a:gd name="T2" fmla="+- 0 208 204"/>
                <a:gd name="T3" fmla="*/ 208 h 8"/>
                <a:gd name="T4" fmla="+- 0 514 513"/>
                <a:gd name="T5" fmla="*/ T4 w 8"/>
                <a:gd name="T6" fmla="+- 0 210 204"/>
                <a:gd name="T7" fmla="*/ 210 h 8"/>
                <a:gd name="T8" fmla="+- 0 516 513"/>
                <a:gd name="T9" fmla="*/ T8 w 8"/>
                <a:gd name="T10" fmla="+- 0 211 204"/>
                <a:gd name="T11" fmla="*/ 211 h 8"/>
                <a:gd name="T12" fmla="+- 0 519 513"/>
                <a:gd name="T13" fmla="*/ T12 w 8"/>
                <a:gd name="T14" fmla="+- 0 209 204"/>
                <a:gd name="T15" fmla="*/ 209 h 8"/>
                <a:gd name="T16" fmla="+- 0 516 513"/>
                <a:gd name="T17" fmla="*/ T16 w 8"/>
                <a:gd name="T18" fmla="+- 0 209 204"/>
                <a:gd name="T19" fmla="*/ 209 h 8"/>
                <a:gd name="T20" fmla="+- 0 514 513"/>
                <a:gd name="T21" fmla="*/ T20 w 8"/>
                <a:gd name="T22" fmla="+- 0 209 204"/>
                <a:gd name="T23" fmla="*/ 209 h 8"/>
                <a:gd name="T24" fmla="+- 0 513 513"/>
                <a:gd name="T25" fmla="*/ T24 w 8"/>
                <a:gd name="T26" fmla="+- 0 208 204"/>
                <a:gd name="T27" fmla="*/ 208 h 8"/>
              </a:gdLst>
              <a:ahLst/>
              <a:cxnLst>
                <a:cxn ang="0">
                  <a:pos x="T1" y="T3"/>
                </a:cxn>
                <a:cxn ang="0">
                  <a:pos x="T5" y="T7"/>
                </a:cxn>
                <a:cxn ang="0">
                  <a:pos x="T9" y="T11"/>
                </a:cxn>
                <a:cxn ang="0">
                  <a:pos x="T13" y="T15"/>
                </a:cxn>
                <a:cxn ang="0">
                  <a:pos x="T17" y="T19"/>
                </a:cxn>
                <a:cxn ang="0">
                  <a:pos x="T21" y="T23"/>
                </a:cxn>
                <a:cxn ang="0">
                  <a:pos x="T25" y="T27"/>
                </a:cxn>
              </a:cxnLst>
              <a:rect l="0" t="0" r="r" b="b"/>
              <a:pathLst>
                <a:path w="8" h="8">
                  <a:moveTo>
                    <a:pt x="0" y="4"/>
                  </a:moveTo>
                  <a:lnTo>
                    <a:pt x="1" y="6"/>
                  </a:lnTo>
                  <a:lnTo>
                    <a:pt x="3" y="7"/>
                  </a:lnTo>
                  <a:lnTo>
                    <a:pt x="6" y="5"/>
                  </a:lnTo>
                  <a:lnTo>
                    <a:pt x="3" y="5"/>
                  </a:lnTo>
                  <a:lnTo>
                    <a:pt x="1" y="5"/>
                  </a:lnTo>
                  <a:lnTo>
                    <a:pt x="0" y="4"/>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19" name="Freeform 3652">
              <a:extLst>
                <a:ext uri="{FF2B5EF4-FFF2-40B4-BE49-F238E27FC236}">
                  <a16:creationId xmlns:a16="http://schemas.microsoft.com/office/drawing/2014/main" id="{5924987F-7461-4BB8-8698-C4683966BFF1}"/>
                </a:ext>
              </a:extLst>
            </xdr:cNvPr>
            <xdr:cNvSpPr>
              <a:spLocks/>
            </xdr:cNvSpPr>
          </xdr:nvSpPr>
          <xdr:spPr bwMode="auto">
            <a:xfrm>
              <a:off x="513" y="204"/>
              <a:ext cx="8" cy="8"/>
            </a:xfrm>
            <a:custGeom>
              <a:avLst/>
              <a:gdLst>
                <a:gd name="T0" fmla="+- 0 520 513"/>
                <a:gd name="T1" fmla="*/ T0 w 8"/>
                <a:gd name="T2" fmla="+- 0 204 204"/>
                <a:gd name="T3" fmla="*/ 204 h 8"/>
                <a:gd name="T4" fmla="+- 0 520 513"/>
                <a:gd name="T5" fmla="*/ T4 w 8"/>
                <a:gd name="T6" fmla="+- 0 206 204"/>
                <a:gd name="T7" fmla="*/ 206 h 8"/>
                <a:gd name="T8" fmla="+- 0 519 513"/>
                <a:gd name="T9" fmla="*/ T8 w 8"/>
                <a:gd name="T10" fmla="+- 0 207 204"/>
                <a:gd name="T11" fmla="*/ 207 h 8"/>
                <a:gd name="T12" fmla="+- 0 516 513"/>
                <a:gd name="T13" fmla="*/ T12 w 8"/>
                <a:gd name="T14" fmla="+- 0 209 204"/>
                <a:gd name="T15" fmla="*/ 209 h 8"/>
                <a:gd name="T16" fmla="+- 0 519 513"/>
                <a:gd name="T17" fmla="*/ T16 w 8"/>
                <a:gd name="T18" fmla="+- 0 209 204"/>
                <a:gd name="T19" fmla="*/ 209 h 8"/>
                <a:gd name="T20" fmla="+- 0 520 513"/>
                <a:gd name="T21" fmla="*/ T20 w 8"/>
                <a:gd name="T22" fmla="+- 0 209 204"/>
                <a:gd name="T23" fmla="*/ 209 h 8"/>
                <a:gd name="T24" fmla="+- 0 520 513"/>
                <a:gd name="T25" fmla="*/ T24 w 8"/>
                <a:gd name="T26" fmla="+- 0 207 204"/>
                <a:gd name="T27" fmla="*/ 207 h 8"/>
                <a:gd name="T28" fmla="+- 0 520 513"/>
                <a:gd name="T29" fmla="*/ T28 w 8"/>
                <a:gd name="T30" fmla="+- 0 206 204"/>
                <a:gd name="T31" fmla="*/ 206 h 8"/>
                <a:gd name="T32" fmla="+- 0 520 513"/>
                <a:gd name="T33" fmla="*/ T32 w 8"/>
                <a:gd name="T34" fmla="+- 0 204 204"/>
                <a:gd name="T35" fmla="*/ 204 h 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8" h="8">
                  <a:moveTo>
                    <a:pt x="7" y="0"/>
                  </a:moveTo>
                  <a:lnTo>
                    <a:pt x="7" y="2"/>
                  </a:lnTo>
                  <a:lnTo>
                    <a:pt x="6" y="3"/>
                  </a:lnTo>
                  <a:lnTo>
                    <a:pt x="3" y="5"/>
                  </a:lnTo>
                  <a:lnTo>
                    <a:pt x="6" y="5"/>
                  </a:lnTo>
                  <a:lnTo>
                    <a:pt x="7" y="5"/>
                  </a:lnTo>
                  <a:lnTo>
                    <a:pt x="7" y="3"/>
                  </a:lnTo>
                  <a:lnTo>
                    <a:pt x="7" y="2"/>
                  </a:lnTo>
                  <a:lnTo>
                    <a:pt x="7"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6" name="Group 55">
            <a:extLst>
              <a:ext uri="{FF2B5EF4-FFF2-40B4-BE49-F238E27FC236}">
                <a16:creationId xmlns:a16="http://schemas.microsoft.com/office/drawing/2014/main" id="{D62D4897-7668-4026-8A1F-5B3FE605AA27}"/>
              </a:ext>
            </a:extLst>
          </xdr:cNvPr>
          <xdr:cNvGrpSpPr>
            <a:grpSpLocks/>
          </xdr:cNvGrpSpPr>
        </xdr:nvGrpSpPr>
        <xdr:grpSpPr bwMode="auto">
          <a:xfrm>
            <a:off x="512" y="201"/>
            <a:ext cx="4" cy="5"/>
            <a:chOff x="512" y="201"/>
            <a:chExt cx="4" cy="5"/>
          </a:xfrm>
        </xdr:grpSpPr>
        <xdr:sp macro="" textlink="">
          <xdr:nvSpPr>
            <xdr:cNvPr id="114" name="Freeform 3650">
              <a:extLst>
                <a:ext uri="{FF2B5EF4-FFF2-40B4-BE49-F238E27FC236}">
                  <a16:creationId xmlns:a16="http://schemas.microsoft.com/office/drawing/2014/main" id="{F07762C6-F13E-435C-B47E-BB558777D46B}"/>
                </a:ext>
              </a:extLst>
            </xdr:cNvPr>
            <xdr:cNvSpPr>
              <a:spLocks/>
            </xdr:cNvSpPr>
          </xdr:nvSpPr>
          <xdr:spPr bwMode="auto">
            <a:xfrm>
              <a:off x="512" y="201"/>
              <a:ext cx="4" cy="5"/>
            </a:xfrm>
            <a:custGeom>
              <a:avLst/>
              <a:gdLst>
                <a:gd name="T0" fmla="+- 0 514 512"/>
                <a:gd name="T1" fmla="*/ T0 w 4"/>
                <a:gd name="T2" fmla="+- 0 201 201"/>
                <a:gd name="T3" fmla="*/ 201 h 5"/>
                <a:gd name="T4" fmla="+- 0 513 512"/>
                <a:gd name="T5" fmla="*/ T4 w 4"/>
                <a:gd name="T6" fmla="+- 0 201 201"/>
                <a:gd name="T7" fmla="*/ 201 h 5"/>
                <a:gd name="T8" fmla="+- 0 513 512"/>
                <a:gd name="T9" fmla="*/ T8 w 4"/>
                <a:gd name="T10" fmla="+- 0 203 201"/>
                <a:gd name="T11" fmla="*/ 203 h 5"/>
                <a:gd name="T12" fmla="+- 0 512 512"/>
                <a:gd name="T13" fmla="*/ T12 w 4"/>
                <a:gd name="T14" fmla="+- 0 204 201"/>
                <a:gd name="T15" fmla="*/ 204 h 5"/>
                <a:gd name="T16" fmla="+- 0 512 512"/>
                <a:gd name="T17" fmla="*/ T16 w 4"/>
                <a:gd name="T18" fmla="+- 0 204 201"/>
                <a:gd name="T19" fmla="*/ 204 h 5"/>
                <a:gd name="T20" fmla="+- 0 513 512"/>
                <a:gd name="T21" fmla="*/ T20 w 4"/>
                <a:gd name="T22" fmla="+- 0 205 201"/>
                <a:gd name="T23" fmla="*/ 205 h 5"/>
                <a:gd name="T24" fmla="+- 0 514 512"/>
                <a:gd name="T25" fmla="*/ T24 w 4"/>
                <a:gd name="T26" fmla="+- 0 206 201"/>
                <a:gd name="T27" fmla="*/ 206 h 5"/>
                <a:gd name="T28" fmla="+- 0 515 512"/>
                <a:gd name="T29" fmla="*/ T28 w 4"/>
                <a:gd name="T30" fmla="+- 0 206 201"/>
                <a:gd name="T31" fmla="*/ 206 h 5"/>
                <a:gd name="T32" fmla="+- 0 516 512"/>
                <a:gd name="T33" fmla="*/ T32 w 4"/>
                <a:gd name="T34" fmla="+- 0 204 201"/>
                <a:gd name="T35" fmla="*/ 204 h 5"/>
                <a:gd name="T36" fmla="+- 0 516 512"/>
                <a:gd name="T37" fmla="*/ T36 w 4"/>
                <a:gd name="T38" fmla="+- 0 203 201"/>
                <a:gd name="T39" fmla="*/ 203 h 5"/>
                <a:gd name="T40" fmla="+- 0 514 512"/>
                <a:gd name="T41" fmla="*/ T40 w 4"/>
                <a:gd name="T42" fmla="+- 0 201 201"/>
                <a:gd name="T43" fmla="*/ 201 h 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4" h="5">
                  <a:moveTo>
                    <a:pt x="2" y="0"/>
                  </a:moveTo>
                  <a:lnTo>
                    <a:pt x="1" y="0"/>
                  </a:lnTo>
                  <a:lnTo>
                    <a:pt x="1" y="2"/>
                  </a:lnTo>
                  <a:lnTo>
                    <a:pt x="0" y="3"/>
                  </a:lnTo>
                  <a:lnTo>
                    <a:pt x="1" y="4"/>
                  </a:lnTo>
                  <a:lnTo>
                    <a:pt x="2" y="5"/>
                  </a:lnTo>
                  <a:lnTo>
                    <a:pt x="3" y="5"/>
                  </a:lnTo>
                  <a:lnTo>
                    <a:pt x="4" y="3"/>
                  </a:lnTo>
                  <a:lnTo>
                    <a:pt x="4" y="2"/>
                  </a:lnTo>
                  <a:lnTo>
                    <a:pt x="2"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15" name="Picture 114">
              <a:extLst>
                <a:ext uri="{FF2B5EF4-FFF2-40B4-BE49-F238E27FC236}">
                  <a16:creationId xmlns:a16="http://schemas.microsoft.com/office/drawing/2014/main" id="{95268888-3C0C-43B4-A490-224578E5241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10" y="63"/>
              <a:ext cx="145" cy="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6" name="Picture 115">
              <a:extLst>
                <a:ext uri="{FF2B5EF4-FFF2-40B4-BE49-F238E27FC236}">
                  <a16:creationId xmlns:a16="http://schemas.microsoft.com/office/drawing/2014/main" id="{9E6EF7F5-E0B3-4E5C-B74E-06B85188BB7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4" y="169"/>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7" name="Picture 116">
              <a:extLst>
                <a:ext uri="{FF2B5EF4-FFF2-40B4-BE49-F238E27FC236}">
                  <a16:creationId xmlns:a16="http://schemas.microsoft.com/office/drawing/2014/main" id="{2FF79976-5CFE-4208-9FFE-D4E64762DAB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4" y="169"/>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7" name="Group 56">
            <a:extLst>
              <a:ext uri="{FF2B5EF4-FFF2-40B4-BE49-F238E27FC236}">
                <a16:creationId xmlns:a16="http://schemas.microsoft.com/office/drawing/2014/main" id="{C93BE79C-81FD-40CA-883B-BCBEFF5B670E}"/>
              </a:ext>
            </a:extLst>
          </xdr:cNvPr>
          <xdr:cNvGrpSpPr>
            <a:grpSpLocks/>
          </xdr:cNvGrpSpPr>
        </xdr:nvGrpSpPr>
        <xdr:grpSpPr bwMode="auto">
          <a:xfrm>
            <a:off x="486" y="176"/>
            <a:ext cx="13" cy="10"/>
            <a:chOff x="486" y="176"/>
            <a:chExt cx="13" cy="10"/>
          </a:xfrm>
        </xdr:grpSpPr>
        <xdr:sp macro="" textlink="">
          <xdr:nvSpPr>
            <xdr:cNvPr id="112" name="Freeform 3645">
              <a:extLst>
                <a:ext uri="{FF2B5EF4-FFF2-40B4-BE49-F238E27FC236}">
                  <a16:creationId xmlns:a16="http://schemas.microsoft.com/office/drawing/2014/main" id="{49947366-A140-4CF1-97AF-521EDBF356CC}"/>
                </a:ext>
              </a:extLst>
            </xdr:cNvPr>
            <xdr:cNvSpPr>
              <a:spLocks/>
            </xdr:cNvSpPr>
          </xdr:nvSpPr>
          <xdr:spPr bwMode="auto">
            <a:xfrm>
              <a:off x="486" y="176"/>
              <a:ext cx="13" cy="10"/>
            </a:xfrm>
            <a:custGeom>
              <a:avLst/>
              <a:gdLst>
                <a:gd name="T0" fmla="+- 0 487 486"/>
                <a:gd name="T1" fmla="*/ T0 w 13"/>
                <a:gd name="T2" fmla="+- 0 176 176"/>
                <a:gd name="T3" fmla="*/ 176 h 10"/>
                <a:gd name="T4" fmla="+- 0 486 486"/>
                <a:gd name="T5" fmla="*/ T4 w 13"/>
                <a:gd name="T6" fmla="+- 0 179 176"/>
                <a:gd name="T7" fmla="*/ 179 h 10"/>
                <a:gd name="T8" fmla="+- 0 487 486"/>
                <a:gd name="T9" fmla="*/ T8 w 13"/>
                <a:gd name="T10" fmla="+- 0 183 176"/>
                <a:gd name="T11" fmla="*/ 183 h 10"/>
                <a:gd name="T12" fmla="+- 0 490 486"/>
                <a:gd name="T13" fmla="*/ T12 w 13"/>
                <a:gd name="T14" fmla="+- 0 184 176"/>
                <a:gd name="T15" fmla="*/ 184 h 10"/>
                <a:gd name="T16" fmla="+- 0 493 486"/>
                <a:gd name="T17" fmla="*/ T16 w 13"/>
                <a:gd name="T18" fmla="+- 0 185 176"/>
                <a:gd name="T19" fmla="*/ 185 h 10"/>
                <a:gd name="T20" fmla="+- 0 496 486"/>
                <a:gd name="T21" fmla="*/ T20 w 13"/>
                <a:gd name="T22" fmla="+- 0 185 176"/>
                <a:gd name="T23" fmla="*/ 185 h 10"/>
                <a:gd name="T24" fmla="+- 0 498 486"/>
                <a:gd name="T25" fmla="*/ T24 w 13"/>
                <a:gd name="T26" fmla="+- 0 183 176"/>
                <a:gd name="T27" fmla="*/ 183 h 10"/>
                <a:gd name="T28" fmla="+- 0 494 486"/>
                <a:gd name="T29" fmla="*/ T28 w 13"/>
                <a:gd name="T30" fmla="+- 0 183 176"/>
                <a:gd name="T31" fmla="*/ 183 h 10"/>
                <a:gd name="T32" fmla="+- 0 492 486"/>
                <a:gd name="T33" fmla="*/ T32 w 13"/>
                <a:gd name="T34" fmla="+- 0 182 176"/>
                <a:gd name="T35" fmla="*/ 182 h 10"/>
                <a:gd name="T36" fmla="+- 0 489 486"/>
                <a:gd name="T37" fmla="*/ T36 w 13"/>
                <a:gd name="T38" fmla="+- 0 181 176"/>
                <a:gd name="T39" fmla="*/ 181 h 10"/>
                <a:gd name="T40" fmla="+- 0 488 486"/>
                <a:gd name="T41" fmla="*/ T40 w 13"/>
                <a:gd name="T42" fmla="+- 0 179 176"/>
                <a:gd name="T43" fmla="*/ 179 h 10"/>
                <a:gd name="T44" fmla="+- 0 487 486"/>
                <a:gd name="T45" fmla="*/ T44 w 13"/>
                <a:gd name="T46" fmla="+- 0 176 176"/>
                <a:gd name="T47" fmla="*/ 176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3" h="10">
                  <a:moveTo>
                    <a:pt x="1" y="0"/>
                  </a:moveTo>
                  <a:lnTo>
                    <a:pt x="0" y="3"/>
                  </a:lnTo>
                  <a:lnTo>
                    <a:pt x="1" y="7"/>
                  </a:lnTo>
                  <a:lnTo>
                    <a:pt x="4" y="8"/>
                  </a:lnTo>
                  <a:lnTo>
                    <a:pt x="7" y="9"/>
                  </a:lnTo>
                  <a:lnTo>
                    <a:pt x="10" y="9"/>
                  </a:lnTo>
                  <a:lnTo>
                    <a:pt x="12" y="7"/>
                  </a:lnTo>
                  <a:lnTo>
                    <a:pt x="8" y="7"/>
                  </a:lnTo>
                  <a:lnTo>
                    <a:pt x="6" y="6"/>
                  </a:lnTo>
                  <a:lnTo>
                    <a:pt x="3" y="5"/>
                  </a:lnTo>
                  <a:lnTo>
                    <a:pt x="2" y="3"/>
                  </a:lnTo>
                  <a:lnTo>
                    <a:pt x="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13" name="Freeform 3644">
              <a:extLst>
                <a:ext uri="{FF2B5EF4-FFF2-40B4-BE49-F238E27FC236}">
                  <a16:creationId xmlns:a16="http://schemas.microsoft.com/office/drawing/2014/main" id="{9F751F7E-387E-43E6-9685-48B0083AD527}"/>
                </a:ext>
              </a:extLst>
            </xdr:cNvPr>
            <xdr:cNvSpPr>
              <a:spLocks/>
            </xdr:cNvSpPr>
          </xdr:nvSpPr>
          <xdr:spPr bwMode="auto">
            <a:xfrm>
              <a:off x="486" y="176"/>
              <a:ext cx="13" cy="10"/>
            </a:xfrm>
            <a:custGeom>
              <a:avLst/>
              <a:gdLst>
                <a:gd name="T0" fmla="+- 0 499 486"/>
                <a:gd name="T1" fmla="*/ T0 w 13"/>
                <a:gd name="T2" fmla="+- 0 182 176"/>
                <a:gd name="T3" fmla="*/ 182 h 10"/>
                <a:gd name="T4" fmla="+- 0 497 486"/>
                <a:gd name="T5" fmla="*/ T4 w 13"/>
                <a:gd name="T6" fmla="+- 0 183 176"/>
                <a:gd name="T7" fmla="*/ 183 h 10"/>
                <a:gd name="T8" fmla="+- 0 494 486"/>
                <a:gd name="T9" fmla="*/ T8 w 13"/>
                <a:gd name="T10" fmla="+- 0 183 176"/>
                <a:gd name="T11" fmla="*/ 183 h 10"/>
                <a:gd name="T12" fmla="+- 0 498 486"/>
                <a:gd name="T13" fmla="*/ T12 w 13"/>
                <a:gd name="T14" fmla="+- 0 183 176"/>
                <a:gd name="T15" fmla="*/ 183 h 10"/>
                <a:gd name="T16" fmla="+- 0 499 486"/>
                <a:gd name="T17" fmla="*/ T16 w 13"/>
                <a:gd name="T18" fmla="+- 0 182 176"/>
                <a:gd name="T19" fmla="*/ 182 h 10"/>
              </a:gdLst>
              <a:ahLst/>
              <a:cxnLst>
                <a:cxn ang="0">
                  <a:pos x="T1" y="T3"/>
                </a:cxn>
                <a:cxn ang="0">
                  <a:pos x="T5" y="T7"/>
                </a:cxn>
                <a:cxn ang="0">
                  <a:pos x="T9" y="T11"/>
                </a:cxn>
                <a:cxn ang="0">
                  <a:pos x="T13" y="T15"/>
                </a:cxn>
                <a:cxn ang="0">
                  <a:pos x="T17" y="T19"/>
                </a:cxn>
              </a:cxnLst>
              <a:rect l="0" t="0" r="r" b="b"/>
              <a:pathLst>
                <a:path w="13" h="10">
                  <a:moveTo>
                    <a:pt x="13" y="6"/>
                  </a:moveTo>
                  <a:lnTo>
                    <a:pt x="11" y="7"/>
                  </a:lnTo>
                  <a:lnTo>
                    <a:pt x="8" y="7"/>
                  </a:lnTo>
                  <a:lnTo>
                    <a:pt x="12" y="7"/>
                  </a:lnTo>
                  <a:lnTo>
                    <a:pt x="13"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58" name="Group 57">
            <a:extLst>
              <a:ext uri="{FF2B5EF4-FFF2-40B4-BE49-F238E27FC236}">
                <a16:creationId xmlns:a16="http://schemas.microsoft.com/office/drawing/2014/main" id="{B900CC76-2BE7-48D1-9F0F-A0BA3D5D0BC5}"/>
              </a:ext>
            </a:extLst>
          </xdr:cNvPr>
          <xdr:cNvGrpSpPr>
            <a:grpSpLocks/>
          </xdr:cNvGrpSpPr>
        </xdr:nvGrpSpPr>
        <xdr:grpSpPr bwMode="auto">
          <a:xfrm>
            <a:off x="491" y="172"/>
            <a:ext cx="6" cy="6"/>
            <a:chOff x="491" y="172"/>
            <a:chExt cx="6" cy="6"/>
          </a:xfrm>
        </xdr:grpSpPr>
        <xdr:sp macro="" textlink="">
          <xdr:nvSpPr>
            <xdr:cNvPr id="109" name="Freeform 3642">
              <a:extLst>
                <a:ext uri="{FF2B5EF4-FFF2-40B4-BE49-F238E27FC236}">
                  <a16:creationId xmlns:a16="http://schemas.microsoft.com/office/drawing/2014/main" id="{E615C656-1557-40B3-980C-1414656068E4}"/>
                </a:ext>
              </a:extLst>
            </xdr:cNvPr>
            <xdr:cNvSpPr>
              <a:spLocks/>
            </xdr:cNvSpPr>
          </xdr:nvSpPr>
          <xdr:spPr bwMode="auto">
            <a:xfrm>
              <a:off x="491" y="172"/>
              <a:ext cx="6" cy="6"/>
            </a:xfrm>
            <a:custGeom>
              <a:avLst/>
              <a:gdLst>
                <a:gd name="T0" fmla="+- 0 495 491"/>
                <a:gd name="T1" fmla="*/ T0 w 6"/>
                <a:gd name="T2" fmla="+- 0 172 172"/>
                <a:gd name="T3" fmla="*/ 172 h 6"/>
                <a:gd name="T4" fmla="+- 0 492 491"/>
                <a:gd name="T5" fmla="*/ T4 w 6"/>
                <a:gd name="T6" fmla="+- 0 172 172"/>
                <a:gd name="T7" fmla="*/ 172 h 6"/>
                <a:gd name="T8" fmla="+- 0 491 491"/>
                <a:gd name="T9" fmla="*/ T8 w 6"/>
                <a:gd name="T10" fmla="+- 0 173 172"/>
                <a:gd name="T11" fmla="*/ 173 h 6"/>
                <a:gd name="T12" fmla="+- 0 491 491"/>
                <a:gd name="T13" fmla="*/ T12 w 6"/>
                <a:gd name="T14" fmla="+- 0 176 172"/>
                <a:gd name="T15" fmla="*/ 176 h 6"/>
                <a:gd name="T16" fmla="+- 0 492 491"/>
                <a:gd name="T17" fmla="*/ T16 w 6"/>
                <a:gd name="T18" fmla="+- 0 177 172"/>
                <a:gd name="T19" fmla="*/ 177 h 6"/>
                <a:gd name="T20" fmla="+- 0 495 491"/>
                <a:gd name="T21" fmla="*/ T20 w 6"/>
                <a:gd name="T22" fmla="+- 0 177 172"/>
                <a:gd name="T23" fmla="*/ 177 h 6"/>
                <a:gd name="T24" fmla="+- 0 496 491"/>
                <a:gd name="T25" fmla="*/ T24 w 6"/>
                <a:gd name="T26" fmla="+- 0 176 172"/>
                <a:gd name="T27" fmla="*/ 176 h 6"/>
                <a:gd name="T28" fmla="+- 0 496 491"/>
                <a:gd name="T29" fmla="*/ T28 w 6"/>
                <a:gd name="T30" fmla="+- 0 173 172"/>
                <a:gd name="T31" fmla="*/ 173 h 6"/>
                <a:gd name="T32" fmla="+- 0 495 491"/>
                <a:gd name="T33" fmla="*/ T32 w 6"/>
                <a:gd name="T34" fmla="+- 0 172 172"/>
                <a:gd name="T35" fmla="*/ 172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10" name="Picture 109">
              <a:extLst>
                <a:ext uri="{FF2B5EF4-FFF2-40B4-BE49-F238E27FC236}">
                  <a16:creationId xmlns:a16="http://schemas.microsoft.com/office/drawing/2014/main" id="{32B08731-5B8B-4AD4-AFDC-EF1D961A467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9" y="150"/>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 name="Picture 110">
              <a:extLst>
                <a:ext uri="{FF2B5EF4-FFF2-40B4-BE49-F238E27FC236}">
                  <a16:creationId xmlns:a16="http://schemas.microsoft.com/office/drawing/2014/main" id="{AF5C193F-5BC4-46A0-9619-C3EAA3CF5D4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9" y="150"/>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9" name="Group 58">
            <a:extLst>
              <a:ext uri="{FF2B5EF4-FFF2-40B4-BE49-F238E27FC236}">
                <a16:creationId xmlns:a16="http://schemas.microsoft.com/office/drawing/2014/main" id="{43F5F337-6517-4F85-B8F0-3DD2EA47F4A2}"/>
              </a:ext>
            </a:extLst>
          </xdr:cNvPr>
          <xdr:cNvGrpSpPr>
            <a:grpSpLocks/>
          </xdr:cNvGrpSpPr>
        </xdr:nvGrpSpPr>
        <xdr:grpSpPr bwMode="auto">
          <a:xfrm>
            <a:off x="482" y="157"/>
            <a:ext cx="13" cy="10"/>
            <a:chOff x="482" y="157"/>
            <a:chExt cx="13" cy="10"/>
          </a:xfrm>
        </xdr:grpSpPr>
        <xdr:sp macro="" textlink="">
          <xdr:nvSpPr>
            <xdr:cNvPr id="107" name="Freeform 3638">
              <a:extLst>
                <a:ext uri="{FF2B5EF4-FFF2-40B4-BE49-F238E27FC236}">
                  <a16:creationId xmlns:a16="http://schemas.microsoft.com/office/drawing/2014/main" id="{983F0EF8-FA88-42EE-91AA-79F98FB83F86}"/>
                </a:ext>
              </a:extLst>
            </xdr:cNvPr>
            <xdr:cNvSpPr>
              <a:spLocks/>
            </xdr:cNvSpPr>
          </xdr:nvSpPr>
          <xdr:spPr bwMode="auto">
            <a:xfrm>
              <a:off x="482" y="157"/>
              <a:ext cx="13" cy="10"/>
            </a:xfrm>
            <a:custGeom>
              <a:avLst/>
              <a:gdLst>
                <a:gd name="T0" fmla="+- 0 482 482"/>
                <a:gd name="T1" fmla="*/ T0 w 13"/>
                <a:gd name="T2" fmla="+- 0 157 157"/>
                <a:gd name="T3" fmla="*/ 157 h 10"/>
                <a:gd name="T4" fmla="+- 0 482 482"/>
                <a:gd name="T5" fmla="*/ T4 w 13"/>
                <a:gd name="T6" fmla="+- 0 160 157"/>
                <a:gd name="T7" fmla="*/ 160 h 10"/>
                <a:gd name="T8" fmla="+- 0 483 482"/>
                <a:gd name="T9" fmla="*/ T8 w 13"/>
                <a:gd name="T10" fmla="+- 0 164 157"/>
                <a:gd name="T11" fmla="*/ 164 h 10"/>
                <a:gd name="T12" fmla="+- 0 485 482"/>
                <a:gd name="T13" fmla="*/ T12 w 13"/>
                <a:gd name="T14" fmla="+- 0 165 157"/>
                <a:gd name="T15" fmla="*/ 165 h 10"/>
                <a:gd name="T16" fmla="+- 0 488 482"/>
                <a:gd name="T17" fmla="*/ T16 w 13"/>
                <a:gd name="T18" fmla="+- 0 166 157"/>
                <a:gd name="T19" fmla="*/ 166 h 10"/>
                <a:gd name="T20" fmla="+- 0 492 482"/>
                <a:gd name="T21" fmla="*/ T20 w 13"/>
                <a:gd name="T22" fmla="+- 0 166 157"/>
                <a:gd name="T23" fmla="*/ 166 h 10"/>
                <a:gd name="T24" fmla="+- 0 493 482"/>
                <a:gd name="T25" fmla="*/ T24 w 13"/>
                <a:gd name="T26" fmla="+- 0 164 157"/>
                <a:gd name="T27" fmla="*/ 164 h 10"/>
                <a:gd name="T28" fmla="+- 0 489 482"/>
                <a:gd name="T29" fmla="*/ T28 w 13"/>
                <a:gd name="T30" fmla="+- 0 164 157"/>
                <a:gd name="T31" fmla="*/ 164 h 10"/>
                <a:gd name="T32" fmla="+- 0 484 482"/>
                <a:gd name="T33" fmla="*/ T32 w 13"/>
                <a:gd name="T34" fmla="+- 0 162 157"/>
                <a:gd name="T35" fmla="*/ 162 h 10"/>
                <a:gd name="T36" fmla="+- 0 483 482"/>
                <a:gd name="T37" fmla="*/ T36 w 13"/>
                <a:gd name="T38" fmla="+- 0 160 157"/>
                <a:gd name="T39" fmla="*/ 160 h 10"/>
                <a:gd name="T40" fmla="+- 0 482 482"/>
                <a:gd name="T41" fmla="*/ T40 w 13"/>
                <a:gd name="T42" fmla="+- 0 157 157"/>
                <a:gd name="T43" fmla="*/ 157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3" h="10">
                  <a:moveTo>
                    <a:pt x="0" y="0"/>
                  </a:moveTo>
                  <a:lnTo>
                    <a:pt x="0" y="3"/>
                  </a:lnTo>
                  <a:lnTo>
                    <a:pt x="1" y="7"/>
                  </a:lnTo>
                  <a:lnTo>
                    <a:pt x="3" y="8"/>
                  </a:lnTo>
                  <a:lnTo>
                    <a:pt x="6" y="9"/>
                  </a:lnTo>
                  <a:lnTo>
                    <a:pt x="10" y="9"/>
                  </a:lnTo>
                  <a:lnTo>
                    <a:pt x="11" y="7"/>
                  </a:lnTo>
                  <a:lnTo>
                    <a:pt x="7" y="7"/>
                  </a:lnTo>
                  <a:lnTo>
                    <a:pt x="2" y="5"/>
                  </a:lnTo>
                  <a:lnTo>
                    <a:pt x="1" y="3"/>
                  </a:lnTo>
                  <a:lnTo>
                    <a:pt x="0"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08" name="Freeform 3637">
              <a:extLst>
                <a:ext uri="{FF2B5EF4-FFF2-40B4-BE49-F238E27FC236}">
                  <a16:creationId xmlns:a16="http://schemas.microsoft.com/office/drawing/2014/main" id="{3EFD95F3-2DA9-4A99-AF8D-F3D3BEB83832}"/>
                </a:ext>
              </a:extLst>
            </xdr:cNvPr>
            <xdr:cNvSpPr>
              <a:spLocks/>
            </xdr:cNvSpPr>
          </xdr:nvSpPr>
          <xdr:spPr bwMode="auto">
            <a:xfrm>
              <a:off x="482" y="157"/>
              <a:ext cx="13" cy="10"/>
            </a:xfrm>
            <a:custGeom>
              <a:avLst/>
              <a:gdLst>
                <a:gd name="T0" fmla="+- 0 494 482"/>
                <a:gd name="T1" fmla="*/ T0 w 13"/>
                <a:gd name="T2" fmla="+- 0 163 157"/>
                <a:gd name="T3" fmla="*/ 163 h 10"/>
                <a:gd name="T4" fmla="+- 0 492 482"/>
                <a:gd name="T5" fmla="*/ T4 w 13"/>
                <a:gd name="T6" fmla="+- 0 164 157"/>
                <a:gd name="T7" fmla="*/ 164 h 10"/>
                <a:gd name="T8" fmla="+- 0 489 482"/>
                <a:gd name="T9" fmla="*/ T8 w 13"/>
                <a:gd name="T10" fmla="+- 0 164 157"/>
                <a:gd name="T11" fmla="*/ 164 h 10"/>
                <a:gd name="T12" fmla="+- 0 493 482"/>
                <a:gd name="T13" fmla="*/ T12 w 13"/>
                <a:gd name="T14" fmla="+- 0 164 157"/>
                <a:gd name="T15" fmla="*/ 164 h 10"/>
                <a:gd name="T16" fmla="+- 0 494 482"/>
                <a:gd name="T17" fmla="*/ T16 w 13"/>
                <a:gd name="T18" fmla="+- 0 164 157"/>
                <a:gd name="T19" fmla="*/ 164 h 10"/>
              </a:gdLst>
              <a:ahLst/>
              <a:cxnLst>
                <a:cxn ang="0">
                  <a:pos x="T1" y="T3"/>
                </a:cxn>
                <a:cxn ang="0">
                  <a:pos x="T5" y="T7"/>
                </a:cxn>
                <a:cxn ang="0">
                  <a:pos x="T9" y="T11"/>
                </a:cxn>
                <a:cxn ang="0">
                  <a:pos x="T13" y="T15"/>
                </a:cxn>
                <a:cxn ang="0">
                  <a:pos x="T17" y="T19"/>
                </a:cxn>
              </a:cxnLst>
              <a:rect l="0" t="0" r="r" b="b"/>
              <a:pathLst>
                <a:path w="13" h="10">
                  <a:moveTo>
                    <a:pt x="12" y="6"/>
                  </a:moveTo>
                  <a:lnTo>
                    <a:pt x="10" y="7"/>
                  </a:lnTo>
                  <a:lnTo>
                    <a:pt x="7" y="7"/>
                  </a:lnTo>
                  <a:lnTo>
                    <a:pt x="11" y="7"/>
                  </a:lnTo>
                  <a:lnTo>
                    <a:pt x="12" y="7"/>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0" name="Group 59">
            <a:extLst>
              <a:ext uri="{FF2B5EF4-FFF2-40B4-BE49-F238E27FC236}">
                <a16:creationId xmlns:a16="http://schemas.microsoft.com/office/drawing/2014/main" id="{480975F7-07E8-4334-ACC3-64E8F738BDCE}"/>
              </a:ext>
            </a:extLst>
          </xdr:cNvPr>
          <xdr:cNvGrpSpPr>
            <a:grpSpLocks/>
          </xdr:cNvGrpSpPr>
        </xdr:nvGrpSpPr>
        <xdr:grpSpPr bwMode="auto">
          <a:xfrm>
            <a:off x="486" y="153"/>
            <a:ext cx="6" cy="6"/>
            <a:chOff x="486" y="153"/>
            <a:chExt cx="6" cy="6"/>
          </a:xfrm>
        </xdr:grpSpPr>
        <xdr:sp macro="" textlink="">
          <xdr:nvSpPr>
            <xdr:cNvPr id="104" name="Freeform 3635">
              <a:extLst>
                <a:ext uri="{FF2B5EF4-FFF2-40B4-BE49-F238E27FC236}">
                  <a16:creationId xmlns:a16="http://schemas.microsoft.com/office/drawing/2014/main" id="{860B447D-FD35-4554-BF3F-567DE38107D7}"/>
                </a:ext>
              </a:extLst>
            </xdr:cNvPr>
            <xdr:cNvSpPr>
              <a:spLocks/>
            </xdr:cNvSpPr>
          </xdr:nvSpPr>
          <xdr:spPr bwMode="auto">
            <a:xfrm>
              <a:off x="486" y="153"/>
              <a:ext cx="6" cy="6"/>
            </a:xfrm>
            <a:custGeom>
              <a:avLst/>
              <a:gdLst>
                <a:gd name="T0" fmla="+- 0 490 486"/>
                <a:gd name="T1" fmla="*/ T0 w 6"/>
                <a:gd name="T2" fmla="+- 0 153 153"/>
                <a:gd name="T3" fmla="*/ 153 h 6"/>
                <a:gd name="T4" fmla="+- 0 487 486"/>
                <a:gd name="T5" fmla="*/ T4 w 6"/>
                <a:gd name="T6" fmla="+- 0 153 153"/>
                <a:gd name="T7" fmla="*/ 153 h 6"/>
                <a:gd name="T8" fmla="+- 0 486 486"/>
                <a:gd name="T9" fmla="*/ T8 w 6"/>
                <a:gd name="T10" fmla="+- 0 154 153"/>
                <a:gd name="T11" fmla="*/ 154 h 6"/>
                <a:gd name="T12" fmla="+- 0 486 486"/>
                <a:gd name="T13" fmla="*/ T12 w 6"/>
                <a:gd name="T14" fmla="+- 0 157 153"/>
                <a:gd name="T15" fmla="*/ 157 h 6"/>
                <a:gd name="T16" fmla="+- 0 487 486"/>
                <a:gd name="T17" fmla="*/ T16 w 6"/>
                <a:gd name="T18" fmla="+- 0 158 153"/>
                <a:gd name="T19" fmla="*/ 158 h 6"/>
                <a:gd name="T20" fmla="+- 0 490 486"/>
                <a:gd name="T21" fmla="*/ T20 w 6"/>
                <a:gd name="T22" fmla="+- 0 158 153"/>
                <a:gd name="T23" fmla="*/ 158 h 6"/>
                <a:gd name="T24" fmla="+- 0 491 486"/>
                <a:gd name="T25" fmla="*/ T24 w 6"/>
                <a:gd name="T26" fmla="+- 0 157 153"/>
                <a:gd name="T27" fmla="*/ 157 h 6"/>
                <a:gd name="T28" fmla="+- 0 491 486"/>
                <a:gd name="T29" fmla="*/ T28 w 6"/>
                <a:gd name="T30" fmla="+- 0 154 153"/>
                <a:gd name="T31" fmla="*/ 154 h 6"/>
                <a:gd name="T32" fmla="+- 0 490 486"/>
                <a:gd name="T33" fmla="*/ T32 w 6"/>
                <a:gd name="T34" fmla="+- 0 153 153"/>
                <a:gd name="T35" fmla="*/ 15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05" name="Picture 104">
              <a:extLst>
                <a:ext uri="{FF2B5EF4-FFF2-40B4-BE49-F238E27FC236}">
                  <a16:creationId xmlns:a16="http://schemas.microsoft.com/office/drawing/2014/main" id="{878CDFF8-2402-4812-A249-260DE403245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8" y="131"/>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 name="Picture 105">
              <a:extLst>
                <a:ext uri="{FF2B5EF4-FFF2-40B4-BE49-F238E27FC236}">
                  <a16:creationId xmlns:a16="http://schemas.microsoft.com/office/drawing/2014/main" id="{39FA2810-47BF-4AB5-9823-B1E59516B7A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8" y="131"/>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1" name="Group 60">
            <a:extLst>
              <a:ext uri="{FF2B5EF4-FFF2-40B4-BE49-F238E27FC236}">
                <a16:creationId xmlns:a16="http://schemas.microsoft.com/office/drawing/2014/main" id="{BFDBFED0-312C-446C-A422-4A4CAC03EF42}"/>
              </a:ext>
            </a:extLst>
          </xdr:cNvPr>
          <xdr:cNvGrpSpPr>
            <a:grpSpLocks/>
          </xdr:cNvGrpSpPr>
        </xdr:nvGrpSpPr>
        <xdr:grpSpPr bwMode="auto">
          <a:xfrm>
            <a:off x="481" y="138"/>
            <a:ext cx="13" cy="10"/>
            <a:chOff x="481" y="138"/>
            <a:chExt cx="13" cy="10"/>
          </a:xfrm>
        </xdr:grpSpPr>
        <xdr:sp macro="" textlink="">
          <xdr:nvSpPr>
            <xdr:cNvPr id="102" name="Freeform 3631">
              <a:extLst>
                <a:ext uri="{FF2B5EF4-FFF2-40B4-BE49-F238E27FC236}">
                  <a16:creationId xmlns:a16="http://schemas.microsoft.com/office/drawing/2014/main" id="{BF88DE59-C0F3-4B9C-90C3-96F1E3B69A03}"/>
                </a:ext>
              </a:extLst>
            </xdr:cNvPr>
            <xdr:cNvSpPr>
              <a:spLocks/>
            </xdr:cNvSpPr>
          </xdr:nvSpPr>
          <xdr:spPr bwMode="auto">
            <a:xfrm>
              <a:off x="481" y="138"/>
              <a:ext cx="13" cy="10"/>
            </a:xfrm>
            <a:custGeom>
              <a:avLst/>
              <a:gdLst>
                <a:gd name="T0" fmla="+- 0 482 481"/>
                <a:gd name="T1" fmla="*/ T0 w 13"/>
                <a:gd name="T2" fmla="+- 0 138 138"/>
                <a:gd name="T3" fmla="*/ 138 h 10"/>
                <a:gd name="T4" fmla="+- 0 481 481"/>
                <a:gd name="T5" fmla="*/ T4 w 13"/>
                <a:gd name="T6" fmla="+- 0 141 138"/>
                <a:gd name="T7" fmla="*/ 141 h 10"/>
                <a:gd name="T8" fmla="+- 0 482 481"/>
                <a:gd name="T9" fmla="*/ T8 w 13"/>
                <a:gd name="T10" fmla="+- 0 144 138"/>
                <a:gd name="T11" fmla="*/ 144 h 10"/>
                <a:gd name="T12" fmla="+- 0 485 481"/>
                <a:gd name="T13" fmla="*/ T12 w 13"/>
                <a:gd name="T14" fmla="+- 0 146 138"/>
                <a:gd name="T15" fmla="*/ 146 h 10"/>
                <a:gd name="T16" fmla="+- 0 488 481"/>
                <a:gd name="T17" fmla="*/ T16 w 13"/>
                <a:gd name="T18" fmla="+- 0 147 138"/>
                <a:gd name="T19" fmla="*/ 147 h 10"/>
                <a:gd name="T20" fmla="+- 0 491 481"/>
                <a:gd name="T21" fmla="*/ T20 w 13"/>
                <a:gd name="T22" fmla="+- 0 146 138"/>
                <a:gd name="T23" fmla="*/ 146 h 10"/>
                <a:gd name="T24" fmla="+- 0 493 481"/>
                <a:gd name="T25" fmla="*/ T24 w 13"/>
                <a:gd name="T26" fmla="+- 0 145 138"/>
                <a:gd name="T27" fmla="*/ 145 h 10"/>
                <a:gd name="T28" fmla="+- 0 489 481"/>
                <a:gd name="T29" fmla="*/ T28 w 13"/>
                <a:gd name="T30" fmla="+- 0 145 138"/>
                <a:gd name="T31" fmla="*/ 145 h 10"/>
                <a:gd name="T32" fmla="+- 0 484 481"/>
                <a:gd name="T33" fmla="*/ T32 w 13"/>
                <a:gd name="T34" fmla="+- 0 143 138"/>
                <a:gd name="T35" fmla="*/ 143 h 10"/>
                <a:gd name="T36" fmla="+- 0 482 481"/>
                <a:gd name="T37" fmla="*/ T36 w 13"/>
                <a:gd name="T38" fmla="+- 0 140 138"/>
                <a:gd name="T39" fmla="*/ 140 h 10"/>
                <a:gd name="T40" fmla="+- 0 482 481"/>
                <a:gd name="T41" fmla="*/ T40 w 13"/>
                <a:gd name="T42" fmla="+- 0 138 138"/>
                <a:gd name="T43" fmla="*/ 138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3" h="10">
                  <a:moveTo>
                    <a:pt x="1" y="0"/>
                  </a:moveTo>
                  <a:lnTo>
                    <a:pt x="0" y="3"/>
                  </a:lnTo>
                  <a:lnTo>
                    <a:pt x="1" y="6"/>
                  </a:lnTo>
                  <a:lnTo>
                    <a:pt x="4" y="8"/>
                  </a:lnTo>
                  <a:lnTo>
                    <a:pt x="7" y="9"/>
                  </a:lnTo>
                  <a:lnTo>
                    <a:pt x="10" y="8"/>
                  </a:lnTo>
                  <a:lnTo>
                    <a:pt x="12" y="7"/>
                  </a:lnTo>
                  <a:lnTo>
                    <a:pt x="8" y="7"/>
                  </a:lnTo>
                  <a:lnTo>
                    <a:pt x="3" y="5"/>
                  </a:lnTo>
                  <a:lnTo>
                    <a:pt x="1" y="2"/>
                  </a:lnTo>
                  <a:lnTo>
                    <a:pt x="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103" name="Freeform 3630">
              <a:extLst>
                <a:ext uri="{FF2B5EF4-FFF2-40B4-BE49-F238E27FC236}">
                  <a16:creationId xmlns:a16="http://schemas.microsoft.com/office/drawing/2014/main" id="{AE2DAD13-6DA6-4EAF-9F2C-36B3B2870371}"/>
                </a:ext>
              </a:extLst>
            </xdr:cNvPr>
            <xdr:cNvSpPr>
              <a:spLocks/>
            </xdr:cNvSpPr>
          </xdr:nvSpPr>
          <xdr:spPr bwMode="auto">
            <a:xfrm>
              <a:off x="481" y="138"/>
              <a:ext cx="13" cy="10"/>
            </a:xfrm>
            <a:custGeom>
              <a:avLst/>
              <a:gdLst>
                <a:gd name="T0" fmla="+- 0 494 481"/>
                <a:gd name="T1" fmla="*/ T0 w 13"/>
                <a:gd name="T2" fmla="+- 0 144 138"/>
                <a:gd name="T3" fmla="*/ 144 h 10"/>
                <a:gd name="T4" fmla="+- 0 492 481"/>
                <a:gd name="T5" fmla="*/ T4 w 13"/>
                <a:gd name="T6" fmla="+- 0 145 138"/>
                <a:gd name="T7" fmla="*/ 145 h 10"/>
                <a:gd name="T8" fmla="+- 0 489 481"/>
                <a:gd name="T9" fmla="*/ T8 w 13"/>
                <a:gd name="T10" fmla="+- 0 145 138"/>
                <a:gd name="T11" fmla="*/ 145 h 10"/>
                <a:gd name="T12" fmla="+- 0 493 481"/>
                <a:gd name="T13" fmla="*/ T12 w 13"/>
                <a:gd name="T14" fmla="+- 0 145 138"/>
                <a:gd name="T15" fmla="*/ 145 h 10"/>
                <a:gd name="T16" fmla="+- 0 494 481"/>
                <a:gd name="T17" fmla="*/ T16 w 13"/>
                <a:gd name="T18" fmla="+- 0 144 138"/>
                <a:gd name="T19" fmla="*/ 144 h 10"/>
              </a:gdLst>
              <a:ahLst/>
              <a:cxnLst>
                <a:cxn ang="0">
                  <a:pos x="T1" y="T3"/>
                </a:cxn>
                <a:cxn ang="0">
                  <a:pos x="T5" y="T7"/>
                </a:cxn>
                <a:cxn ang="0">
                  <a:pos x="T9" y="T11"/>
                </a:cxn>
                <a:cxn ang="0">
                  <a:pos x="T13" y="T15"/>
                </a:cxn>
                <a:cxn ang="0">
                  <a:pos x="T17" y="T19"/>
                </a:cxn>
              </a:cxnLst>
              <a:rect l="0" t="0" r="r" b="b"/>
              <a:pathLst>
                <a:path w="13" h="10">
                  <a:moveTo>
                    <a:pt x="13" y="6"/>
                  </a:moveTo>
                  <a:lnTo>
                    <a:pt x="11" y="7"/>
                  </a:lnTo>
                  <a:lnTo>
                    <a:pt x="8" y="7"/>
                  </a:lnTo>
                  <a:lnTo>
                    <a:pt x="12" y="7"/>
                  </a:lnTo>
                  <a:lnTo>
                    <a:pt x="13"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2" name="Group 61">
            <a:extLst>
              <a:ext uri="{FF2B5EF4-FFF2-40B4-BE49-F238E27FC236}">
                <a16:creationId xmlns:a16="http://schemas.microsoft.com/office/drawing/2014/main" id="{569334CB-236E-4477-966B-4AE3230FF340}"/>
              </a:ext>
            </a:extLst>
          </xdr:cNvPr>
          <xdr:cNvGrpSpPr>
            <a:grpSpLocks/>
          </xdr:cNvGrpSpPr>
        </xdr:nvGrpSpPr>
        <xdr:grpSpPr bwMode="auto">
          <a:xfrm>
            <a:off x="486" y="133"/>
            <a:ext cx="6" cy="6"/>
            <a:chOff x="486" y="133"/>
            <a:chExt cx="6" cy="6"/>
          </a:xfrm>
        </xdr:grpSpPr>
        <xdr:sp macro="" textlink="">
          <xdr:nvSpPr>
            <xdr:cNvPr id="99" name="Freeform 3628">
              <a:extLst>
                <a:ext uri="{FF2B5EF4-FFF2-40B4-BE49-F238E27FC236}">
                  <a16:creationId xmlns:a16="http://schemas.microsoft.com/office/drawing/2014/main" id="{0CCF6EAE-1E94-4091-BB5C-95EC6B31BFD3}"/>
                </a:ext>
              </a:extLst>
            </xdr:cNvPr>
            <xdr:cNvSpPr>
              <a:spLocks/>
            </xdr:cNvSpPr>
          </xdr:nvSpPr>
          <xdr:spPr bwMode="auto">
            <a:xfrm>
              <a:off x="486" y="133"/>
              <a:ext cx="6" cy="6"/>
            </a:xfrm>
            <a:custGeom>
              <a:avLst/>
              <a:gdLst>
                <a:gd name="T0" fmla="+- 0 490 486"/>
                <a:gd name="T1" fmla="*/ T0 w 6"/>
                <a:gd name="T2" fmla="+- 0 133 133"/>
                <a:gd name="T3" fmla="*/ 133 h 6"/>
                <a:gd name="T4" fmla="+- 0 487 486"/>
                <a:gd name="T5" fmla="*/ T4 w 6"/>
                <a:gd name="T6" fmla="+- 0 133 133"/>
                <a:gd name="T7" fmla="*/ 133 h 6"/>
                <a:gd name="T8" fmla="+- 0 486 486"/>
                <a:gd name="T9" fmla="*/ T8 w 6"/>
                <a:gd name="T10" fmla="+- 0 135 133"/>
                <a:gd name="T11" fmla="*/ 135 h 6"/>
                <a:gd name="T12" fmla="+- 0 486 486"/>
                <a:gd name="T13" fmla="*/ T12 w 6"/>
                <a:gd name="T14" fmla="+- 0 138 133"/>
                <a:gd name="T15" fmla="*/ 138 h 6"/>
                <a:gd name="T16" fmla="+- 0 487 486"/>
                <a:gd name="T17" fmla="*/ T16 w 6"/>
                <a:gd name="T18" fmla="+- 0 139 133"/>
                <a:gd name="T19" fmla="*/ 139 h 6"/>
                <a:gd name="T20" fmla="+- 0 490 486"/>
                <a:gd name="T21" fmla="*/ T20 w 6"/>
                <a:gd name="T22" fmla="+- 0 139 133"/>
                <a:gd name="T23" fmla="*/ 139 h 6"/>
                <a:gd name="T24" fmla="+- 0 491 486"/>
                <a:gd name="T25" fmla="*/ T24 w 6"/>
                <a:gd name="T26" fmla="+- 0 138 133"/>
                <a:gd name="T27" fmla="*/ 138 h 6"/>
                <a:gd name="T28" fmla="+- 0 491 486"/>
                <a:gd name="T29" fmla="*/ T28 w 6"/>
                <a:gd name="T30" fmla="+- 0 135 133"/>
                <a:gd name="T31" fmla="*/ 135 h 6"/>
                <a:gd name="T32" fmla="+- 0 490 486"/>
                <a:gd name="T33" fmla="*/ T32 w 6"/>
                <a:gd name="T34" fmla="+- 0 133 133"/>
                <a:gd name="T35" fmla="*/ 13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100" name="Picture 99">
              <a:extLst>
                <a:ext uri="{FF2B5EF4-FFF2-40B4-BE49-F238E27FC236}">
                  <a16:creationId xmlns:a16="http://schemas.microsoft.com/office/drawing/2014/main" id="{577A1C6D-208A-4C2D-A583-67402DCDC6B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4" y="112"/>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1" name="Picture 100">
              <a:extLst>
                <a:ext uri="{FF2B5EF4-FFF2-40B4-BE49-F238E27FC236}">
                  <a16:creationId xmlns:a16="http://schemas.microsoft.com/office/drawing/2014/main" id="{5710DA83-4FDE-4B6D-B2B3-262356690EB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84" y="112"/>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3" name="Group 62">
            <a:extLst>
              <a:ext uri="{FF2B5EF4-FFF2-40B4-BE49-F238E27FC236}">
                <a16:creationId xmlns:a16="http://schemas.microsoft.com/office/drawing/2014/main" id="{B7C5BA23-ED8C-43AC-A8D9-E2075BB40C0D}"/>
              </a:ext>
            </a:extLst>
          </xdr:cNvPr>
          <xdr:cNvGrpSpPr>
            <a:grpSpLocks/>
          </xdr:cNvGrpSpPr>
        </xdr:nvGrpSpPr>
        <xdr:grpSpPr bwMode="auto">
          <a:xfrm>
            <a:off x="487" y="119"/>
            <a:ext cx="13" cy="10"/>
            <a:chOff x="487" y="119"/>
            <a:chExt cx="13" cy="10"/>
          </a:xfrm>
        </xdr:grpSpPr>
        <xdr:sp macro="" textlink="">
          <xdr:nvSpPr>
            <xdr:cNvPr id="97" name="Freeform 3624">
              <a:extLst>
                <a:ext uri="{FF2B5EF4-FFF2-40B4-BE49-F238E27FC236}">
                  <a16:creationId xmlns:a16="http://schemas.microsoft.com/office/drawing/2014/main" id="{1E3070E7-7CC3-4376-AF5C-1126D14EEC4E}"/>
                </a:ext>
              </a:extLst>
            </xdr:cNvPr>
            <xdr:cNvSpPr>
              <a:spLocks/>
            </xdr:cNvSpPr>
          </xdr:nvSpPr>
          <xdr:spPr bwMode="auto">
            <a:xfrm>
              <a:off x="487" y="119"/>
              <a:ext cx="13" cy="10"/>
            </a:xfrm>
            <a:custGeom>
              <a:avLst/>
              <a:gdLst>
                <a:gd name="T0" fmla="+- 0 487 487"/>
                <a:gd name="T1" fmla="*/ T0 w 13"/>
                <a:gd name="T2" fmla="+- 0 119 119"/>
                <a:gd name="T3" fmla="*/ 119 h 10"/>
                <a:gd name="T4" fmla="+- 0 487 487"/>
                <a:gd name="T5" fmla="*/ T4 w 13"/>
                <a:gd name="T6" fmla="+- 0 122 119"/>
                <a:gd name="T7" fmla="*/ 122 h 10"/>
                <a:gd name="T8" fmla="+- 0 488 487"/>
                <a:gd name="T9" fmla="*/ T8 w 13"/>
                <a:gd name="T10" fmla="+- 0 126 119"/>
                <a:gd name="T11" fmla="*/ 126 h 10"/>
                <a:gd name="T12" fmla="+- 0 491 487"/>
                <a:gd name="T13" fmla="*/ T12 w 13"/>
                <a:gd name="T14" fmla="+- 0 127 119"/>
                <a:gd name="T15" fmla="*/ 127 h 10"/>
                <a:gd name="T16" fmla="+- 0 493 487"/>
                <a:gd name="T17" fmla="*/ T16 w 13"/>
                <a:gd name="T18" fmla="+- 0 128 119"/>
                <a:gd name="T19" fmla="*/ 128 h 10"/>
                <a:gd name="T20" fmla="+- 0 497 487"/>
                <a:gd name="T21" fmla="*/ T20 w 13"/>
                <a:gd name="T22" fmla="+- 0 128 119"/>
                <a:gd name="T23" fmla="*/ 128 h 10"/>
                <a:gd name="T24" fmla="+- 0 498 487"/>
                <a:gd name="T25" fmla="*/ T24 w 13"/>
                <a:gd name="T26" fmla="+- 0 126 119"/>
                <a:gd name="T27" fmla="*/ 126 h 10"/>
                <a:gd name="T28" fmla="+- 0 494 487"/>
                <a:gd name="T29" fmla="*/ T28 w 13"/>
                <a:gd name="T30" fmla="+- 0 126 119"/>
                <a:gd name="T31" fmla="*/ 126 h 10"/>
                <a:gd name="T32" fmla="+- 0 490 487"/>
                <a:gd name="T33" fmla="*/ T32 w 13"/>
                <a:gd name="T34" fmla="+- 0 124 119"/>
                <a:gd name="T35" fmla="*/ 124 h 10"/>
                <a:gd name="T36" fmla="+- 0 488 487"/>
                <a:gd name="T37" fmla="*/ T36 w 13"/>
                <a:gd name="T38" fmla="+- 0 122 119"/>
                <a:gd name="T39" fmla="*/ 122 h 10"/>
                <a:gd name="T40" fmla="+- 0 487 487"/>
                <a:gd name="T41" fmla="*/ T40 w 13"/>
                <a:gd name="T42" fmla="+- 0 119 119"/>
                <a:gd name="T43" fmla="*/ 119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3" h="10">
                  <a:moveTo>
                    <a:pt x="0" y="0"/>
                  </a:moveTo>
                  <a:lnTo>
                    <a:pt x="0" y="3"/>
                  </a:lnTo>
                  <a:lnTo>
                    <a:pt x="1" y="7"/>
                  </a:lnTo>
                  <a:lnTo>
                    <a:pt x="4" y="8"/>
                  </a:lnTo>
                  <a:lnTo>
                    <a:pt x="6" y="9"/>
                  </a:lnTo>
                  <a:lnTo>
                    <a:pt x="10" y="9"/>
                  </a:lnTo>
                  <a:lnTo>
                    <a:pt x="11" y="7"/>
                  </a:lnTo>
                  <a:lnTo>
                    <a:pt x="7" y="7"/>
                  </a:lnTo>
                  <a:lnTo>
                    <a:pt x="3" y="5"/>
                  </a:lnTo>
                  <a:lnTo>
                    <a:pt x="1" y="3"/>
                  </a:lnTo>
                  <a:lnTo>
                    <a:pt x="0"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98" name="Freeform 3623">
              <a:extLst>
                <a:ext uri="{FF2B5EF4-FFF2-40B4-BE49-F238E27FC236}">
                  <a16:creationId xmlns:a16="http://schemas.microsoft.com/office/drawing/2014/main" id="{0D49E19A-FE9A-4FFC-910E-9AA6267036F6}"/>
                </a:ext>
              </a:extLst>
            </xdr:cNvPr>
            <xdr:cNvSpPr>
              <a:spLocks/>
            </xdr:cNvSpPr>
          </xdr:nvSpPr>
          <xdr:spPr bwMode="auto">
            <a:xfrm>
              <a:off x="487" y="119"/>
              <a:ext cx="13" cy="10"/>
            </a:xfrm>
            <a:custGeom>
              <a:avLst/>
              <a:gdLst>
                <a:gd name="T0" fmla="+- 0 499 487"/>
                <a:gd name="T1" fmla="*/ T0 w 13"/>
                <a:gd name="T2" fmla="+- 0 125 119"/>
                <a:gd name="T3" fmla="*/ 125 h 10"/>
                <a:gd name="T4" fmla="+- 0 497 487"/>
                <a:gd name="T5" fmla="*/ T4 w 13"/>
                <a:gd name="T6" fmla="+- 0 126 119"/>
                <a:gd name="T7" fmla="*/ 126 h 10"/>
                <a:gd name="T8" fmla="+- 0 494 487"/>
                <a:gd name="T9" fmla="*/ T8 w 13"/>
                <a:gd name="T10" fmla="+- 0 126 119"/>
                <a:gd name="T11" fmla="*/ 126 h 10"/>
                <a:gd name="T12" fmla="+- 0 498 487"/>
                <a:gd name="T13" fmla="*/ T12 w 13"/>
                <a:gd name="T14" fmla="+- 0 126 119"/>
                <a:gd name="T15" fmla="*/ 126 h 10"/>
                <a:gd name="T16" fmla="+- 0 499 487"/>
                <a:gd name="T17" fmla="*/ T16 w 13"/>
                <a:gd name="T18" fmla="+- 0 125 119"/>
                <a:gd name="T19" fmla="*/ 125 h 10"/>
              </a:gdLst>
              <a:ahLst/>
              <a:cxnLst>
                <a:cxn ang="0">
                  <a:pos x="T1" y="T3"/>
                </a:cxn>
                <a:cxn ang="0">
                  <a:pos x="T5" y="T7"/>
                </a:cxn>
                <a:cxn ang="0">
                  <a:pos x="T9" y="T11"/>
                </a:cxn>
                <a:cxn ang="0">
                  <a:pos x="T13" y="T15"/>
                </a:cxn>
                <a:cxn ang="0">
                  <a:pos x="T17" y="T19"/>
                </a:cxn>
              </a:cxnLst>
              <a:rect l="0" t="0" r="r" b="b"/>
              <a:pathLst>
                <a:path w="13" h="10">
                  <a:moveTo>
                    <a:pt x="12" y="6"/>
                  </a:moveTo>
                  <a:lnTo>
                    <a:pt x="10" y="7"/>
                  </a:lnTo>
                  <a:lnTo>
                    <a:pt x="7" y="7"/>
                  </a:lnTo>
                  <a:lnTo>
                    <a:pt x="11" y="7"/>
                  </a:lnTo>
                  <a:lnTo>
                    <a:pt x="12"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4" name="Group 63">
            <a:extLst>
              <a:ext uri="{FF2B5EF4-FFF2-40B4-BE49-F238E27FC236}">
                <a16:creationId xmlns:a16="http://schemas.microsoft.com/office/drawing/2014/main" id="{7858735A-E25B-4676-B2B8-89A370F708E4}"/>
              </a:ext>
            </a:extLst>
          </xdr:cNvPr>
          <xdr:cNvGrpSpPr>
            <a:grpSpLocks/>
          </xdr:cNvGrpSpPr>
        </xdr:nvGrpSpPr>
        <xdr:grpSpPr bwMode="auto">
          <a:xfrm>
            <a:off x="491" y="115"/>
            <a:ext cx="6" cy="6"/>
            <a:chOff x="491" y="115"/>
            <a:chExt cx="6" cy="6"/>
          </a:xfrm>
        </xdr:grpSpPr>
        <xdr:sp macro="" textlink="">
          <xdr:nvSpPr>
            <xdr:cNvPr id="94" name="Freeform 3621">
              <a:extLst>
                <a:ext uri="{FF2B5EF4-FFF2-40B4-BE49-F238E27FC236}">
                  <a16:creationId xmlns:a16="http://schemas.microsoft.com/office/drawing/2014/main" id="{260523EB-1D4C-4FE6-8B24-5C4F036D48DB}"/>
                </a:ext>
              </a:extLst>
            </xdr:cNvPr>
            <xdr:cNvSpPr>
              <a:spLocks/>
            </xdr:cNvSpPr>
          </xdr:nvSpPr>
          <xdr:spPr bwMode="auto">
            <a:xfrm>
              <a:off x="491" y="115"/>
              <a:ext cx="6" cy="6"/>
            </a:xfrm>
            <a:custGeom>
              <a:avLst/>
              <a:gdLst>
                <a:gd name="T0" fmla="+- 0 495 491"/>
                <a:gd name="T1" fmla="*/ T0 w 6"/>
                <a:gd name="T2" fmla="+- 0 115 115"/>
                <a:gd name="T3" fmla="*/ 115 h 6"/>
                <a:gd name="T4" fmla="+- 0 492 491"/>
                <a:gd name="T5" fmla="*/ T4 w 6"/>
                <a:gd name="T6" fmla="+- 0 115 115"/>
                <a:gd name="T7" fmla="*/ 115 h 6"/>
                <a:gd name="T8" fmla="+- 0 491 491"/>
                <a:gd name="T9" fmla="*/ T8 w 6"/>
                <a:gd name="T10" fmla="+- 0 116 115"/>
                <a:gd name="T11" fmla="*/ 116 h 6"/>
                <a:gd name="T12" fmla="+- 0 491 491"/>
                <a:gd name="T13" fmla="*/ T12 w 6"/>
                <a:gd name="T14" fmla="+- 0 119 115"/>
                <a:gd name="T15" fmla="*/ 119 h 6"/>
                <a:gd name="T16" fmla="+- 0 492 491"/>
                <a:gd name="T17" fmla="*/ T16 w 6"/>
                <a:gd name="T18" fmla="+- 0 120 115"/>
                <a:gd name="T19" fmla="*/ 120 h 6"/>
                <a:gd name="T20" fmla="+- 0 495 491"/>
                <a:gd name="T21" fmla="*/ T20 w 6"/>
                <a:gd name="T22" fmla="+- 0 120 115"/>
                <a:gd name="T23" fmla="*/ 120 h 6"/>
                <a:gd name="T24" fmla="+- 0 496 491"/>
                <a:gd name="T25" fmla="*/ T24 w 6"/>
                <a:gd name="T26" fmla="+- 0 119 115"/>
                <a:gd name="T27" fmla="*/ 119 h 6"/>
                <a:gd name="T28" fmla="+- 0 496 491"/>
                <a:gd name="T29" fmla="*/ T28 w 6"/>
                <a:gd name="T30" fmla="+- 0 116 115"/>
                <a:gd name="T31" fmla="*/ 116 h 6"/>
                <a:gd name="T32" fmla="+- 0 495 491"/>
                <a:gd name="T33" fmla="*/ T32 w 6"/>
                <a:gd name="T34" fmla="+- 0 115 115"/>
                <a:gd name="T35" fmla="*/ 115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95" name="Picture 94">
              <a:extLst>
                <a:ext uri="{FF2B5EF4-FFF2-40B4-BE49-F238E27FC236}">
                  <a16:creationId xmlns:a16="http://schemas.microsoft.com/office/drawing/2014/main" id="{675169FE-ECA8-40F0-9B3C-9C775EB5F2C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7" y="98"/>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6" name="Picture 95">
              <a:extLst>
                <a:ext uri="{FF2B5EF4-FFF2-40B4-BE49-F238E27FC236}">
                  <a16:creationId xmlns:a16="http://schemas.microsoft.com/office/drawing/2014/main" id="{053CE112-545B-4B77-9DBA-68AF1103DE0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7" y="98"/>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5" name="Group 64">
            <a:extLst>
              <a:ext uri="{FF2B5EF4-FFF2-40B4-BE49-F238E27FC236}">
                <a16:creationId xmlns:a16="http://schemas.microsoft.com/office/drawing/2014/main" id="{9BB2FFEB-16C9-4AE0-B25D-568797B78A49}"/>
              </a:ext>
            </a:extLst>
          </xdr:cNvPr>
          <xdr:cNvGrpSpPr>
            <a:grpSpLocks/>
          </xdr:cNvGrpSpPr>
        </xdr:nvGrpSpPr>
        <xdr:grpSpPr bwMode="auto">
          <a:xfrm>
            <a:off x="500" y="105"/>
            <a:ext cx="13" cy="10"/>
            <a:chOff x="500" y="105"/>
            <a:chExt cx="13" cy="10"/>
          </a:xfrm>
        </xdr:grpSpPr>
        <xdr:sp macro="" textlink="">
          <xdr:nvSpPr>
            <xdr:cNvPr id="92" name="Freeform 3617">
              <a:extLst>
                <a:ext uri="{FF2B5EF4-FFF2-40B4-BE49-F238E27FC236}">
                  <a16:creationId xmlns:a16="http://schemas.microsoft.com/office/drawing/2014/main" id="{E93DF0E8-D604-46C7-9C2D-8EBB14C5C3AB}"/>
                </a:ext>
              </a:extLst>
            </xdr:cNvPr>
            <xdr:cNvSpPr>
              <a:spLocks/>
            </xdr:cNvSpPr>
          </xdr:nvSpPr>
          <xdr:spPr bwMode="auto">
            <a:xfrm>
              <a:off x="500" y="105"/>
              <a:ext cx="13" cy="10"/>
            </a:xfrm>
            <a:custGeom>
              <a:avLst/>
              <a:gdLst>
                <a:gd name="T0" fmla="+- 0 501 500"/>
                <a:gd name="T1" fmla="*/ T0 w 13"/>
                <a:gd name="T2" fmla="+- 0 105 105"/>
                <a:gd name="T3" fmla="*/ 105 h 10"/>
                <a:gd name="T4" fmla="+- 0 500 500"/>
                <a:gd name="T5" fmla="*/ T4 w 13"/>
                <a:gd name="T6" fmla="+- 0 108 105"/>
                <a:gd name="T7" fmla="*/ 108 h 10"/>
                <a:gd name="T8" fmla="+- 0 501 500"/>
                <a:gd name="T9" fmla="*/ T8 w 13"/>
                <a:gd name="T10" fmla="+- 0 111 105"/>
                <a:gd name="T11" fmla="*/ 111 h 10"/>
                <a:gd name="T12" fmla="+- 0 504 500"/>
                <a:gd name="T13" fmla="*/ T12 w 13"/>
                <a:gd name="T14" fmla="+- 0 113 105"/>
                <a:gd name="T15" fmla="*/ 113 h 10"/>
                <a:gd name="T16" fmla="+- 0 507 500"/>
                <a:gd name="T17" fmla="*/ T16 w 13"/>
                <a:gd name="T18" fmla="+- 0 114 105"/>
                <a:gd name="T19" fmla="*/ 114 h 10"/>
                <a:gd name="T20" fmla="+- 0 510 500"/>
                <a:gd name="T21" fmla="*/ T20 w 13"/>
                <a:gd name="T22" fmla="+- 0 113 105"/>
                <a:gd name="T23" fmla="*/ 113 h 10"/>
                <a:gd name="T24" fmla="+- 0 512 500"/>
                <a:gd name="T25" fmla="*/ T24 w 13"/>
                <a:gd name="T26" fmla="+- 0 112 105"/>
                <a:gd name="T27" fmla="*/ 112 h 10"/>
                <a:gd name="T28" fmla="+- 0 508 500"/>
                <a:gd name="T29" fmla="*/ T28 w 13"/>
                <a:gd name="T30" fmla="+- 0 112 105"/>
                <a:gd name="T31" fmla="*/ 112 h 10"/>
                <a:gd name="T32" fmla="+- 0 503 500"/>
                <a:gd name="T33" fmla="*/ T32 w 13"/>
                <a:gd name="T34" fmla="+- 0 110 105"/>
                <a:gd name="T35" fmla="*/ 110 h 10"/>
                <a:gd name="T36" fmla="+- 0 501 500"/>
                <a:gd name="T37" fmla="*/ T36 w 13"/>
                <a:gd name="T38" fmla="+- 0 107 105"/>
                <a:gd name="T39" fmla="*/ 107 h 10"/>
                <a:gd name="T40" fmla="+- 0 501 500"/>
                <a:gd name="T41" fmla="*/ T40 w 13"/>
                <a:gd name="T42" fmla="+- 0 105 105"/>
                <a:gd name="T43" fmla="*/ 105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3" h="10">
                  <a:moveTo>
                    <a:pt x="1" y="0"/>
                  </a:moveTo>
                  <a:lnTo>
                    <a:pt x="0" y="3"/>
                  </a:lnTo>
                  <a:lnTo>
                    <a:pt x="1" y="6"/>
                  </a:lnTo>
                  <a:lnTo>
                    <a:pt x="4" y="8"/>
                  </a:lnTo>
                  <a:lnTo>
                    <a:pt x="7" y="9"/>
                  </a:lnTo>
                  <a:lnTo>
                    <a:pt x="10" y="8"/>
                  </a:lnTo>
                  <a:lnTo>
                    <a:pt x="12" y="7"/>
                  </a:lnTo>
                  <a:lnTo>
                    <a:pt x="8" y="7"/>
                  </a:lnTo>
                  <a:lnTo>
                    <a:pt x="3" y="5"/>
                  </a:lnTo>
                  <a:lnTo>
                    <a:pt x="1" y="2"/>
                  </a:lnTo>
                  <a:lnTo>
                    <a:pt x="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93" name="Freeform 3616">
              <a:extLst>
                <a:ext uri="{FF2B5EF4-FFF2-40B4-BE49-F238E27FC236}">
                  <a16:creationId xmlns:a16="http://schemas.microsoft.com/office/drawing/2014/main" id="{2EE947B7-11F7-4625-B78D-C9DF11197ACB}"/>
                </a:ext>
              </a:extLst>
            </xdr:cNvPr>
            <xdr:cNvSpPr>
              <a:spLocks/>
            </xdr:cNvSpPr>
          </xdr:nvSpPr>
          <xdr:spPr bwMode="auto">
            <a:xfrm>
              <a:off x="500" y="105"/>
              <a:ext cx="13" cy="10"/>
            </a:xfrm>
            <a:custGeom>
              <a:avLst/>
              <a:gdLst>
                <a:gd name="T0" fmla="+- 0 513 500"/>
                <a:gd name="T1" fmla="*/ T0 w 13"/>
                <a:gd name="T2" fmla="+- 0 111 105"/>
                <a:gd name="T3" fmla="*/ 111 h 10"/>
                <a:gd name="T4" fmla="+- 0 511 500"/>
                <a:gd name="T5" fmla="*/ T4 w 13"/>
                <a:gd name="T6" fmla="+- 0 112 105"/>
                <a:gd name="T7" fmla="*/ 112 h 10"/>
                <a:gd name="T8" fmla="+- 0 508 500"/>
                <a:gd name="T9" fmla="*/ T8 w 13"/>
                <a:gd name="T10" fmla="+- 0 112 105"/>
                <a:gd name="T11" fmla="*/ 112 h 10"/>
                <a:gd name="T12" fmla="+- 0 512 500"/>
                <a:gd name="T13" fmla="*/ T12 w 13"/>
                <a:gd name="T14" fmla="+- 0 112 105"/>
                <a:gd name="T15" fmla="*/ 112 h 10"/>
                <a:gd name="T16" fmla="+- 0 513 500"/>
                <a:gd name="T17" fmla="*/ T16 w 13"/>
                <a:gd name="T18" fmla="+- 0 111 105"/>
                <a:gd name="T19" fmla="*/ 111 h 10"/>
              </a:gdLst>
              <a:ahLst/>
              <a:cxnLst>
                <a:cxn ang="0">
                  <a:pos x="T1" y="T3"/>
                </a:cxn>
                <a:cxn ang="0">
                  <a:pos x="T5" y="T7"/>
                </a:cxn>
                <a:cxn ang="0">
                  <a:pos x="T9" y="T11"/>
                </a:cxn>
                <a:cxn ang="0">
                  <a:pos x="T13" y="T15"/>
                </a:cxn>
                <a:cxn ang="0">
                  <a:pos x="T17" y="T19"/>
                </a:cxn>
              </a:cxnLst>
              <a:rect l="0" t="0" r="r" b="b"/>
              <a:pathLst>
                <a:path w="13" h="10">
                  <a:moveTo>
                    <a:pt x="13" y="6"/>
                  </a:moveTo>
                  <a:lnTo>
                    <a:pt x="11" y="7"/>
                  </a:lnTo>
                  <a:lnTo>
                    <a:pt x="8" y="7"/>
                  </a:lnTo>
                  <a:lnTo>
                    <a:pt x="12" y="7"/>
                  </a:lnTo>
                  <a:lnTo>
                    <a:pt x="13"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6" name="Group 65">
            <a:extLst>
              <a:ext uri="{FF2B5EF4-FFF2-40B4-BE49-F238E27FC236}">
                <a16:creationId xmlns:a16="http://schemas.microsoft.com/office/drawing/2014/main" id="{7FA4CFC2-4920-4FE6-A21E-39542AC680CF}"/>
              </a:ext>
            </a:extLst>
          </xdr:cNvPr>
          <xdr:cNvGrpSpPr>
            <a:grpSpLocks/>
          </xdr:cNvGrpSpPr>
        </xdr:nvGrpSpPr>
        <xdr:grpSpPr bwMode="auto">
          <a:xfrm>
            <a:off x="505" y="101"/>
            <a:ext cx="6" cy="6"/>
            <a:chOff x="505" y="101"/>
            <a:chExt cx="6" cy="6"/>
          </a:xfrm>
        </xdr:grpSpPr>
        <xdr:sp macro="" textlink="">
          <xdr:nvSpPr>
            <xdr:cNvPr id="89" name="Freeform 3614">
              <a:extLst>
                <a:ext uri="{FF2B5EF4-FFF2-40B4-BE49-F238E27FC236}">
                  <a16:creationId xmlns:a16="http://schemas.microsoft.com/office/drawing/2014/main" id="{AAB6F26F-7F96-41D9-A025-4EE9F3CB78AA}"/>
                </a:ext>
              </a:extLst>
            </xdr:cNvPr>
            <xdr:cNvSpPr>
              <a:spLocks/>
            </xdr:cNvSpPr>
          </xdr:nvSpPr>
          <xdr:spPr bwMode="auto">
            <a:xfrm>
              <a:off x="505" y="101"/>
              <a:ext cx="6" cy="6"/>
            </a:xfrm>
            <a:custGeom>
              <a:avLst/>
              <a:gdLst>
                <a:gd name="T0" fmla="+- 0 509 505"/>
                <a:gd name="T1" fmla="*/ T0 w 6"/>
                <a:gd name="T2" fmla="+- 0 101 101"/>
                <a:gd name="T3" fmla="*/ 101 h 6"/>
                <a:gd name="T4" fmla="+- 0 506 505"/>
                <a:gd name="T5" fmla="*/ T4 w 6"/>
                <a:gd name="T6" fmla="+- 0 101 101"/>
                <a:gd name="T7" fmla="*/ 101 h 6"/>
                <a:gd name="T8" fmla="+- 0 505 505"/>
                <a:gd name="T9" fmla="*/ T8 w 6"/>
                <a:gd name="T10" fmla="+- 0 102 101"/>
                <a:gd name="T11" fmla="*/ 102 h 6"/>
                <a:gd name="T12" fmla="+- 0 505 505"/>
                <a:gd name="T13" fmla="*/ T12 w 6"/>
                <a:gd name="T14" fmla="+- 0 105 101"/>
                <a:gd name="T15" fmla="*/ 105 h 6"/>
                <a:gd name="T16" fmla="+- 0 506 505"/>
                <a:gd name="T17" fmla="*/ T16 w 6"/>
                <a:gd name="T18" fmla="+- 0 106 101"/>
                <a:gd name="T19" fmla="*/ 106 h 6"/>
                <a:gd name="T20" fmla="+- 0 509 505"/>
                <a:gd name="T21" fmla="*/ T20 w 6"/>
                <a:gd name="T22" fmla="+- 0 106 101"/>
                <a:gd name="T23" fmla="*/ 106 h 6"/>
                <a:gd name="T24" fmla="+- 0 510 505"/>
                <a:gd name="T25" fmla="*/ T24 w 6"/>
                <a:gd name="T26" fmla="+- 0 105 101"/>
                <a:gd name="T27" fmla="*/ 105 h 6"/>
                <a:gd name="T28" fmla="+- 0 510 505"/>
                <a:gd name="T29" fmla="*/ T28 w 6"/>
                <a:gd name="T30" fmla="+- 0 102 101"/>
                <a:gd name="T31" fmla="*/ 102 h 6"/>
                <a:gd name="T32" fmla="+- 0 509 505"/>
                <a:gd name="T33" fmla="*/ T32 w 6"/>
                <a:gd name="T34" fmla="+- 0 101 101"/>
                <a:gd name="T35" fmla="*/ 101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1"/>
                  </a:lnTo>
                  <a:lnTo>
                    <a:pt x="0" y="4"/>
                  </a:lnTo>
                  <a:lnTo>
                    <a:pt x="1" y="5"/>
                  </a:lnTo>
                  <a:lnTo>
                    <a:pt x="4" y="5"/>
                  </a:lnTo>
                  <a:lnTo>
                    <a:pt x="5" y="4"/>
                  </a:lnTo>
                  <a:lnTo>
                    <a:pt x="5" y="1"/>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90" name="Picture 89">
              <a:extLst>
                <a:ext uri="{FF2B5EF4-FFF2-40B4-BE49-F238E27FC236}">
                  <a16:creationId xmlns:a16="http://schemas.microsoft.com/office/drawing/2014/main" id="{4EE71980-A545-4D4E-97CB-7F8B21574B4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16" y="91"/>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 name="Picture 90">
              <a:extLst>
                <a:ext uri="{FF2B5EF4-FFF2-40B4-BE49-F238E27FC236}">
                  <a16:creationId xmlns:a16="http://schemas.microsoft.com/office/drawing/2014/main" id="{69DD5B01-3EE8-4289-9396-1DEE4E73FD7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16" y="91"/>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7" name="Group 66">
            <a:extLst>
              <a:ext uri="{FF2B5EF4-FFF2-40B4-BE49-F238E27FC236}">
                <a16:creationId xmlns:a16="http://schemas.microsoft.com/office/drawing/2014/main" id="{2CABC362-C460-4740-9B0D-449BF2667B1A}"/>
              </a:ext>
            </a:extLst>
          </xdr:cNvPr>
          <xdr:cNvGrpSpPr>
            <a:grpSpLocks/>
          </xdr:cNvGrpSpPr>
        </xdr:nvGrpSpPr>
        <xdr:grpSpPr bwMode="auto">
          <a:xfrm>
            <a:off x="519" y="98"/>
            <a:ext cx="13" cy="10"/>
            <a:chOff x="519" y="98"/>
            <a:chExt cx="13" cy="10"/>
          </a:xfrm>
        </xdr:grpSpPr>
        <xdr:sp macro="" textlink="">
          <xdr:nvSpPr>
            <xdr:cNvPr id="87" name="Freeform 3610">
              <a:extLst>
                <a:ext uri="{FF2B5EF4-FFF2-40B4-BE49-F238E27FC236}">
                  <a16:creationId xmlns:a16="http://schemas.microsoft.com/office/drawing/2014/main" id="{575342E4-95A7-49F6-B508-AB50E97E124B}"/>
                </a:ext>
              </a:extLst>
            </xdr:cNvPr>
            <xdr:cNvSpPr>
              <a:spLocks/>
            </xdr:cNvSpPr>
          </xdr:nvSpPr>
          <xdr:spPr bwMode="auto">
            <a:xfrm>
              <a:off x="519" y="98"/>
              <a:ext cx="13" cy="10"/>
            </a:xfrm>
            <a:custGeom>
              <a:avLst/>
              <a:gdLst>
                <a:gd name="T0" fmla="+- 0 519 519"/>
                <a:gd name="T1" fmla="*/ T0 w 13"/>
                <a:gd name="T2" fmla="+- 0 98 98"/>
                <a:gd name="T3" fmla="*/ 98 h 10"/>
                <a:gd name="T4" fmla="+- 0 519 519"/>
                <a:gd name="T5" fmla="*/ T4 w 13"/>
                <a:gd name="T6" fmla="+- 0 101 98"/>
                <a:gd name="T7" fmla="*/ 101 h 10"/>
                <a:gd name="T8" fmla="+- 0 520 519"/>
                <a:gd name="T9" fmla="*/ T8 w 13"/>
                <a:gd name="T10" fmla="+- 0 104 98"/>
                <a:gd name="T11" fmla="*/ 104 h 10"/>
                <a:gd name="T12" fmla="+- 0 525 519"/>
                <a:gd name="T13" fmla="*/ T12 w 13"/>
                <a:gd name="T14" fmla="+- 0 107 98"/>
                <a:gd name="T15" fmla="*/ 107 h 10"/>
                <a:gd name="T16" fmla="+- 0 529 519"/>
                <a:gd name="T17" fmla="*/ T16 w 13"/>
                <a:gd name="T18" fmla="+- 0 106 98"/>
                <a:gd name="T19" fmla="*/ 106 h 10"/>
                <a:gd name="T20" fmla="+- 0 530 519"/>
                <a:gd name="T21" fmla="*/ T20 w 13"/>
                <a:gd name="T22" fmla="+- 0 105 98"/>
                <a:gd name="T23" fmla="*/ 105 h 10"/>
                <a:gd name="T24" fmla="+- 0 526 519"/>
                <a:gd name="T25" fmla="*/ T24 w 13"/>
                <a:gd name="T26" fmla="+- 0 105 98"/>
                <a:gd name="T27" fmla="*/ 105 h 10"/>
                <a:gd name="T28" fmla="+- 0 521 519"/>
                <a:gd name="T29" fmla="*/ T28 w 13"/>
                <a:gd name="T30" fmla="+- 0 102 98"/>
                <a:gd name="T31" fmla="*/ 102 h 10"/>
                <a:gd name="T32" fmla="+- 0 520 519"/>
                <a:gd name="T33" fmla="*/ T32 w 13"/>
                <a:gd name="T34" fmla="+- 0 100 98"/>
                <a:gd name="T35" fmla="*/ 100 h 10"/>
                <a:gd name="T36" fmla="+- 0 519 519"/>
                <a:gd name="T37" fmla="*/ T36 w 13"/>
                <a:gd name="T38" fmla="+- 0 98 98"/>
                <a:gd name="T39" fmla="*/ 98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3" h="10">
                  <a:moveTo>
                    <a:pt x="0" y="0"/>
                  </a:moveTo>
                  <a:lnTo>
                    <a:pt x="0" y="3"/>
                  </a:lnTo>
                  <a:lnTo>
                    <a:pt x="1" y="6"/>
                  </a:lnTo>
                  <a:lnTo>
                    <a:pt x="6" y="9"/>
                  </a:lnTo>
                  <a:lnTo>
                    <a:pt x="10" y="8"/>
                  </a:lnTo>
                  <a:lnTo>
                    <a:pt x="11" y="7"/>
                  </a:lnTo>
                  <a:lnTo>
                    <a:pt x="7" y="7"/>
                  </a:lnTo>
                  <a:lnTo>
                    <a:pt x="2" y="4"/>
                  </a:lnTo>
                  <a:lnTo>
                    <a:pt x="1" y="2"/>
                  </a:lnTo>
                  <a:lnTo>
                    <a:pt x="0"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88" name="Freeform 3609">
              <a:extLst>
                <a:ext uri="{FF2B5EF4-FFF2-40B4-BE49-F238E27FC236}">
                  <a16:creationId xmlns:a16="http://schemas.microsoft.com/office/drawing/2014/main" id="{AE4C213B-21E8-4753-AAF2-6865297679EF}"/>
                </a:ext>
              </a:extLst>
            </xdr:cNvPr>
            <xdr:cNvSpPr>
              <a:spLocks/>
            </xdr:cNvSpPr>
          </xdr:nvSpPr>
          <xdr:spPr bwMode="auto">
            <a:xfrm>
              <a:off x="519" y="98"/>
              <a:ext cx="13" cy="10"/>
            </a:xfrm>
            <a:custGeom>
              <a:avLst/>
              <a:gdLst>
                <a:gd name="T0" fmla="+- 0 531 519"/>
                <a:gd name="T1" fmla="*/ T0 w 13"/>
                <a:gd name="T2" fmla="+- 0 104 98"/>
                <a:gd name="T3" fmla="*/ 104 h 10"/>
                <a:gd name="T4" fmla="+- 0 529 519"/>
                <a:gd name="T5" fmla="*/ T4 w 13"/>
                <a:gd name="T6" fmla="+- 0 105 98"/>
                <a:gd name="T7" fmla="*/ 105 h 10"/>
                <a:gd name="T8" fmla="+- 0 526 519"/>
                <a:gd name="T9" fmla="*/ T8 w 13"/>
                <a:gd name="T10" fmla="+- 0 105 98"/>
                <a:gd name="T11" fmla="*/ 105 h 10"/>
                <a:gd name="T12" fmla="+- 0 530 519"/>
                <a:gd name="T13" fmla="*/ T12 w 13"/>
                <a:gd name="T14" fmla="+- 0 105 98"/>
                <a:gd name="T15" fmla="*/ 105 h 10"/>
                <a:gd name="T16" fmla="+- 0 531 519"/>
                <a:gd name="T17" fmla="*/ T16 w 13"/>
                <a:gd name="T18" fmla="+- 0 104 98"/>
                <a:gd name="T19" fmla="*/ 104 h 10"/>
              </a:gdLst>
              <a:ahLst/>
              <a:cxnLst>
                <a:cxn ang="0">
                  <a:pos x="T1" y="T3"/>
                </a:cxn>
                <a:cxn ang="0">
                  <a:pos x="T5" y="T7"/>
                </a:cxn>
                <a:cxn ang="0">
                  <a:pos x="T9" y="T11"/>
                </a:cxn>
                <a:cxn ang="0">
                  <a:pos x="T13" y="T15"/>
                </a:cxn>
                <a:cxn ang="0">
                  <a:pos x="T17" y="T19"/>
                </a:cxn>
              </a:cxnLst>
              <a:rect l="0" t="0" r="r" b="b"/>
              <a:pathLst>
                <a:path w="13" h="10">
                  <a:moveTo>
                    <a:pt x="12" y="6"/>
                  </a:moveTo>
                  <a:lnTo>
                    <a:pt x="10" y="7"/>
                  </a:lnTo>
                  <a:lnTo>
                    <a:pt x="7" y="7"/>
                  </a:lnTo>
                  <a:lnTo>
                    <a:pt x="11" y="7"/>
                  </a:lnTo>
                  <a:lnTo>
                    <a:pt x="12"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68" name="Group 67">
            <a:extLst>
              <a:ext uri="{FF2B5EF4-FFF2-40B4-BE49-F238E27FC236}">
                <a16:creationId xmlns:a16="http://schemas.microsoft.com/office/drawing/2014/main" id="{D2FCA785-D57A-425D-A5E4-3196A222A83C}"/>
              </a:ext>
            </a:extLst>
          </xdr:cNvPr>
          <xdr:cNvGrpSpPr>
            <a:grpSpLocks/>
          </xdr:cNvGrpSpPr>
        </xdr:nvGrpSpPr>
        <xdr:grpSpPr bwMode="auto">
          <a:xfrm>
            <a:off x="523" y="93"/>
            <a:ext cx="6" cy="6"/>
            <a:chOff x="523" y="93"/>
            <a:chExt cx="6" cy="6"/>
          </a:xfrm>
        </xdr:grpSpPr>
        <xdr:sp macro="" textlink="">
          <xdr:nvSpPr>
            <xdr:cNvPr id="84" name="Freeform 3607">
              <a:extLst>
                <a:ext uri="{FF2B5EF4-FFF2-40B4-BE49-F238E27FC236}">
                  <a16:creationId xmlns:a16="http://schemas.microsoft.com/office/drawing/2014/main" id="{137F50D0-6A66-4FE1-BC99-5DBC06D6FB46}"/>
                </a:ext>
              </a:extLst>
            </xdr:cNvPr>
            <xdr:cNvSpPr>
              <a:spLocks/>
            </xdr:cNvSpPr>
          </xdr:nvSpPr>
          <xdr:spPr bwMode="auto">
            <a:xfrm>
              <a:off x="523" y="93"/>
              <a:ext cx="6" cy="6"/>
            </a:xfrm>
            <a:custGeom>
              <a:avLst/>
              <a:gdLst>
                <a:gd name="T0" fmla="+- 0 527 523"/>
                <a:gd name="T1" fmla="*/ T0 w 6"/>
                <a:gd name="T2" fmla="+- 0 93 93"/>
                <a:gd name="T3" fmla="*/ 93 h 6"/>
                <a:gd name="T4" fmla="+- 0 524 523"/>
                <a:gd name="T5" fmla="*/ T4 w 6"/>
                <a:gd name="T6" fmla="+- 0 93 93"/>
                <a:gd name="T7" fmla="*/ 93 h 6"/>
                <a:gd name="T8" fmla="+- 0 523 523"/>
                <a:gd name="T9" fmla="*/ T8 w 6"/>
                <a:gd name="T10" fmla="+- 0 95 93"/>
                <a:gd name="T11" fmla="*/ 95 h 6"/>
                <a:gd name="T12" fmla="+- 0 523 523"/>
                <a:gd name="T13" fmla="*/ T12 w 6"/>
                <a:gd name="T14" fmla="+- 0 98 93"/>
                <a:gd name="T15" fmla="*/ 98 h 6"/>
                <a:gd name="T16" fmla="+- 0 524 523"/>
                <a:gd name="T17" fmla="*/ T16 w 6"/>
                <a:gd name="T18" fmla="+- 0 99 93"/>
                <a:gd name="T19" fmla="*/ 99 h 6"/>
                <a:gd name="T20" fmla="+- 0 527 523"/>
                <a:gd name="T21" fmla="*/ T20 w 6"/>
                <a:gd name="T22" fmla="+- 0 99 93"/>
                <a:gd name="T23" fmla="*/ 99 h 6"/>
                <a:gd name="T24" fmla="+- 0 528 523"/>
                <a:gd name="T25" fmla="*/ T24 w 6"/>
                <a:gd name="T26" fmla="+- 0 98 93"/>
                <a:gd name="T27" fmla="*/ 98 h 6"/>
                <a:gd name="T28" fmla="+- 0 528 523"/>
                <a:gd name="T29" fmla="*/ T28 w 6"/>
                <a:gd name="T30" fmla="+- 0 95 93"/>
                <a:gd name="T31" fmla="*/ 95 h 6"/>
                <a:gd name="T32" fmla="+- 0 527 523"/>
                <a:gd name="T33" fmla="*/ T32 w 6"/>
                <a:gd name="T34" fmla="+- 0 93 93"/>
                <a:gd name="T35" fmla="*/ 93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1" y="0"/>
                  </a:lnTo>
                  <a:lnTo>
                    <a:pt x="0" y="2"/>
                  </a:lnTo>
                  <a:lnTo>
                    <a:pt x="0" y="5"/>
                  </a:lnTo>
                  <a:lnTo>
                    <a:pt x="1" y="6"/>
                  </a:lnTo>
                  <a:lnTo>
                    <a:pt x="4" y="6"/>
                  </a:lnTo>
                  <a:lnTo>
                    <a:pt x="5" y="5"/>
                  </a:lnTo>
                  <a:lnTo>
                    <a:pt x="5"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85" name="Picture 84">
              <a:extLst>
                <a:ext uri="{FF2B5EF4-FFF2-40B4-BE49-F238E27FC236}">
                  <a16:creationId xmlns:a16="http://schemas.microsoft.com/office/drawing/2014/main" id="{47A534BE-4152-447B-B8A6-F438277F025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5" y="90"/>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6" name="Picture 85">
              <a:extLst>
                <a:ext uri="{FF2B5EF4-FFF2-40B4-BE49-F238E27FC236}">
                  <a16:creationId xmlns:a16="http://schemas.microsoft.com/office/drawing/2014/main" id="{29DC0C1F-1630-439D-B41C-02EACBCC7CE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5" y="90"/>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69" name="Group 68">
            <a:extLst>
              <a:ext uri="{FF2B5EF4-FFF2-40B4-BE49-F238E27FC236}">
                <a16:creationId xmlns:a16="http://schemas.microsoft.com/office/drawing/2014/main" id="{3F38171E-D046-486C-9E88-677E9D35BD0C}"/>
              </a:ext>
            </a:extLst>
          </xdr:cNvPr>
          <xdr:cNvGrpSpPr>
            <a:grpSpLocks/>
          </xdr:cNvGrpSpPr>
        </xdr:nvGrpSpPr>
        <xdr:grpSpPr bwMode="auto">
          <a:xfrm>
            <a:off x="538" y="97"/>
            <a:ext cx="13" cy="10"/>
            <a:chOff x="538" y="97"/>
            <a:chExt cx="13" cy="10"/>
          </a:xfrm>
        </xdr:grpSpPr>
        <xdr:sp macro="" textlink="">
          <xdr:nvSpPr>
            <xdr:cNvPr id="82" name="Freeform 3603">
              <a:extLst>
                <a:ext uri="{FF2B5EF4-FFF2-40B4-BE49-F238E27FC236}">
                  <a16:creationId xmlns:a16="http://schemas.microsoft.com/office/drawing/2014/main" id="{058F4FBC-1B44-435D-A1D6-A7FF8BFBA3A9}"/>
                </a:ext>
              </a:extLst>
            </xdr:cNvPr>
            <xdr:cNvSpPr>
              <a:spLocks/>
            </xdr:cNvSpPr>
          </xdr:nvSpPr>
          <xdr:spPr bwMode="auto">
            <a:xfrm>
              <a:off x="538" y="97"/>
              <a:ext cx="13" cy="10"/>
            </a:xfrm>
            <a:custGeom>
              <a:avLst/>
              <a:gdLst>
                <a:gd name="T0" fmla="+- 0 539 538"/>
                <a:gd name="T1" fmla="*/ T0 w 13"/>
                <a:gd name="T2" fmla="+- 0 97 97"/>
                <a:gd name="T3" fmla="*/ 97 h 10"/>
                <a:gd name="T4" fmla="+- 0 538 538"/>
                <a:gd name="T5" fmla="*/ T4 w 13"/>
                <a:gd name="T6" fmla="+- 0 100 97"/>
                <a:gd name="T7" fmla="*/ 100 h 10"/>
                <a:gd name="T8" fmla="+- 0 539 538"/>
                <a:gd name="T9" fmla="*/ T8 w 13"/>
                <a:gd name="T10" fmla="+- 0 103 97"/>
                <a:gd name="T11" fmla="*/ 103 h 10"/>
                <a:gd name="T12" fmla="+- 0 542 538"/>
                <a:gd name="T13" fmla="*/ T12 w 13"/>
                <a:gd name="T14" fmla="+- 0 104 97"/>
                <a:gd name="T15" fmla="*/ 104 h 10"/>
                <a:gd name="T16" fmla="+- 0 545 538"/>
                <a:gd name="T17" fmla="*/ T16 w 13"/>
                <a:gd name="T18" fmla="+- 0 106 97"/>
                <a:gd name="T19" fmla="*/ 106 h 10"/>
                <a:gd name="T20" fmla="+- 0 548 538"/>
                <a:gd name="T21" fmla="*/ T20 w 13"/>
                <a:gd name="T22" fmla="+- 0 105 97"/>
                <a:gd name="T23" fmla="*/ 105 h 10"/>
                <a:gd name="T24" fmla="+- 0 549 538"/>
                <a:gd name="T25" fmla="*/ T24 w 13"/>
                <a:gd name="T26" fmla="+- 0 104 97"/>
                <a:gd name="T27" fmla="*/ 104 h 10"/>
                <a:gd name="T28" fmla="+- 0 546 538"/>
                <a:gd name="T29" fmla="*/ T28 w 13"/>
                <a:gd name="T30" fmla="+- 0 104 97"/>
                <a:gd name="T31" fmla="*/ 104 h 10"/>
                <a:gd name="T32" fmla="+- 0 541 538"/>
                <a:gd name="T33" fmla="*/ T32 w 13"/>
                <a:gd name="T34" fmla="+- 0 101 97"/>
                <a:gd name="T35" fmla="*/ 101 h 10"/>
                <a:gd name="T36" fmla="+- 0 539 538"/>
                <a:gd name="T37" fmla="*/ T36 w 13"/>
                <a:gd name="T38" fmla="+- 0 99 97"/>
                <a:gd name="T39" fmla="*/ 99 h 10"/>
                <a:gd name="T40" fmla="+- 0 539 538"/>
                <a:gd name="T41" fmla="*/ T40 w 13"/>
                <a:gd name="T42" fmla="+- 0 97 97"/>
                <a:gd name="T43" fmla="*/ 97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3" h="10">
                  <a:moveTo>
                    <a:pt x="1" y="0"/>
                  </a:moveTo>
                  <a:lnTo>
                    <a:pt x="0" y="3"/>
                  </a:lnTo>
                  <a:lnTo>
                    <a:pt x="1" y="6"/>
                  </a:lnTo>
                  <a:lnTo>
                    <a:pt x="4" y="7"/>
                  </a:lnTo>
                  <a:lnTo>
                    <a:pt x="7" y="9"/>
                  </a:lnTo>
                  <a:lnTo>
                    <a:pt x="10" y="8"/>
                  </a:lnTo>
                  <a:lnTo>
                    <a:pt x="11" y="7"/>
                  </a:lnTo>
                  <a:lnTo>
                    <a:pt x="8" y="7"/>
                  </a:lnTo>
                  <a:lnTo>
                    <a:pt x="3" y="4"/>
                  </a:lnTo>
                  <a:lnTo>
                    <a:pt x="1" y="2"/>
                  </a:lnTo>
                  <a:lnTo>
                    <a:pt x="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83" name="Freeform 3602">
              <a:extLst>
                <a:ext uri="{FF2B5EF4-FFF2-40B4-BE49-F238E27FC236}">
                  <a16:creationId xmlns:a16="http://schemas.microsoft.com/office/drawing/2014/main" id="{F20D5E81-60D9-4F4F-B16C-7D06233ED455}"/>
                </a:ext>
              </a:extLst>
            </xdr:cNvPr>
            <xdr:cNvSpPr>
              <a:spLocks/>
            </xdr:cNvSpPr>
          </xdr:nvSpPr>
          <xdr:spPr bwMode="auto">
            <a:xfrm>
              <a:off x="538" y="97"/>
              <a:ext cx="13" cy="10"/>
            </a:xfrm>
            <a:custGeom>
              <a:avLst/>
              <a:gdLst>
                <a:gd name="T0" fmla="+- 0 551 538"/>
                <a:gd name="T1" fmla="*/ T0 w 13"/>
                <a:gd name="T2" fmla="+- 0 103 97"/>
                <a:gd name="T3" fmla="*/ 103 h 10"/>
                <a:gd name="T4" fmla="+- 0 548 538"/>
                <a:gd name="T5" fmla="*/ T4 w 13"/>
                <a:gd name="T6" fmla="+- 0 104 97"/>
                <a:gd name="T7" fmla="*/ 104 h 10"/>
                <a:gd name="T8" fmla="+- 0 546 538"/>
                <a:gd name="T9" fmla="*/ T8 w 13"/>
                <a:gd name="T10" fmla="+- 0 104 97"/>
                <a:gd name="T11" fmla="*/ 104 h 10"/>
                <a:gd name="T12" fmla="+- 0 549 538"/>
                <a:gd name="T13" fmla="*/ T12 w 13"/>
                <a:gd name="T14" fmla="+- 0 104 97"/>
                <a:gd name="T15" fmla="*/ 104 h 10"/>
                <a:gd name="T16" fmla="+- 0 550 538"/>
                <a:gd name="T17" fmla="*/ T16 w 13"/>
                <a:gd name="T18" fmla="+- 0 103 97"/>
                <a:gd name="T19" fmla="*/ 103 h 10"/>
              </a:gdLst>
              <a:ahLst/>
              <a:cxnLst>
                <a:cxn ang="0">
                  <a:pos x="T1" y="T3"/>
                </a:cxn>
                <a:cxn ang="0">
                  <a:pos x="T5" y="T7"/>
                </a:cxn>
                <a:cxn ang="0">
                  <a:pos x="T9" y="T11"/>
                </a:cxn>
                <a:cxn ang="0">
                  <a:pos x="T13" y="T15"/>
                </a:cxn>
                <a:cxn ang="0">
                  <a:pos x="T17" y="T19"/>
                </a:cxn>
              </a:cxnLst>
              <a:rect l="0" t="0" r="r" b="b"/>
              <a:pathLst>
                <a:path w="13" h="10">
                  <a:moveTo>
                    <a:pt x="13" y="6"/>
                  </a:moveTo>
                  <a:lnTo>
                    <a:pt x="10" y="7"/>
                  </a:lnTo>
                  <a:lnTo>
                    <a:pt x="8" y="7"/>
                  </a:lnTo>
                  <a:lnTo>
                    <a:pt x="11" y="7"/>
                  </a:lnTo>
                  <a:lnTo>
                    <a:pt x="12"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70" name="Group 69">
            <a:extLst>
              <a:ext uri="{FF2B5EF4-FFF2-40B4-BE49-F238E27FC236}">
                <a16:creationId xmlns:a16="http://schemas.microsoft.com/office/drawing/2014/main" id="{47DB9592-FF93-46EB-B9CF-89AB990ABD60}"/>
              </a:ext>
            </a:extLst>
          </xdr:cNvPr>
          <xdr:cNvGrpSpPr>
            <a:grpSpLocks/>
          </xdr:cNvGrpSpPr>
        </xdr:nvGrpSpPr>
        <xdr:grpSpPr bwMode="auto">
          <a:xfrm>
            <a:off x="542" y="92"/>
            <a:ext cx="6" cy="6"/>
            <a:chOff x="542" y="92"/>
            <a:chExt cx="6" cy="6"/>
          </a:xfrm>
        </xdr:grpSpPr>
        <xdr:sp macro="" textlink="">
          <xdr:nvSpPr>
            <xdr:cNvPr id="79" name="Freeform 3600">
              <a:extLst>
                <a:ext uri="{FF2B5EF4-FFF2-40B4-BE49-F238E27FC236}">
                  <a16:creationId xmlns:a16="http://schemas.microsoft.com/office/drawing/2014/main" id="{52DD7F48-058A-4AA6-AF2F-E6B2E4473B20}"/>
                </a:ext>
              </a:extLst>
            </xdr:cNvPr>
            <xdr:cNvSpPr>
              <a:spLocks/>
            </xdr:cNvSpPr>
          </xdr:nvSpPr>
          <xdr:spPr bwMode="auto">
            <a:xfrm>
              <a:off x="542" y="92"/>
              <a:ext cx="6" cy="6"/>
            </a:xfrm>
            <a:custGeom>
              <a:avLst/>
              <a:gdLst>
                <a:gd name="T0" fmla="+- 0 546 542"/>
                <a:gd name="T1" fmla="*/ T0 w 6"/>
                <a:gd name="T2" fmla="+- 0 92 92"/>
                <a:gd name="T3" fmla="*/ 92 h 6"/>
                <a:gd name="T4" fmla="+- 0 544 542"/>
                <a:gd name="T5" fmla="*/ T4 w 6"/>
                <a:gd name="T6" fmla="+- 0 92 92"/>
                <a:gd name="T7" fmla="*/ 92 h 6"/>
                <a:gd name="T8" fmla="+- 0 542 542"/>
                <a:gd name="T9" fmla="*/ T8 w 6"/>
                <a:gd name="T10" fmla="+- 0 94 92"/>
                <a:gd name="T11" fmla="*/ 94 h 6"/>
                <a:gd name="T12" fmla="+- 0 542 542"/>
                <a:gd name="T13" fmla="*/ T12 w 6"/>
                <a:gd name="T14" fmla="+- 0 97 92"/>
                <a:gd name="T15" fmla="*/ 97 h 6"/>
                <a:gd name="T16" fmla="+- 0 544 542"/>
                <a:gd name="T17" fmla="*/ T16 w 6"/>
                <a:gd name="T18" fmla="+- 0 98 92"/>
                <a:gd name="T19" fmla="*/ 98 h 6"/>
                <a:gd name="T20" fmla="+- 0 546 542"/>
                <a:gd name="T21" fmla="*/ T20 w 6"/>
                <a:gd name="T22" fmla="+- 0 98 92"/>
                <a:gd name="T23" fmla="*/ 98 h 6"/>
                <a:gd name="T24" fmla="+- 0 548 542"/>
                <a:gd name="T25" fmla="*/ T24 w 6"/>
                <a:gd name="T26" fmla="+- 0 97 92"/>
                <a:gd name="T27" fmla="*/ 97 h 6"/>
                <a:gd name="T28" fmla="+- 0 548 542"/>
                <a:gd name="T29" fmla="*/ T28 w 6"/>
                <a:gd name="T30" fmla="+- 0 94 92"/>
                <a:gd name="T31" fmla="*/ 94 h 6"/>
                <a:gd name="T32" fmla="+- 0 546 542"/>
                <a:gd name="T33" fmla="*/ T32 w 6"/>
                <a:gd name="T34" fmla="+- 0 92 92"/>
                <a:gd name="T35" fmla="*/ 92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4" y="0"/>
                  </a:moveTo>
                  <a:lnTo>
                    <a:pt x="2" y="0"/>
                  </a:lnTo>
                  <a:lnTo>
                    <a:pt x="0" y="2"/>
                  </a:lnTo>
                  <a:lnTo>
                    <a:pt x="0" y="5"/>
                  </a:lnTo>
                  <a:lnTo>
                    <a:pt x="2" y="6"/>
                  </a:lnTo>
                  <a:lnTo>
                    <a:pt x="4" y="6"/>
                  </a:lnTo>
                  <a:lnTo>
                    <a:pt x="6" y="5"/>
                  </a:lnTo>
                  <a:lnTo>
                    <a:pt x="6" y="2"/>
                  </a:lnTo>
                  <a:lnTo>
                    <a:pt x="4"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80" name="Picture 79">
              <a:extLst>
                <a:ext uri="{FF2B5EF4-FFF2-40B4-BE49-F238E27FC236}">
                  <a16:creationId xmlns:a16="http://schemas.microsoft.com/office/drawing/2014/main" id="{8FBD2EC8-6380-4588-983F-116D820CB87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54" y="94"/>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 name="Picture 80">
              <a:extLst>
                <a:ext uri="{FF2B5EF4-FFF2-40B4-BE49-F238E27FC236}">
                  <a16:creationId xmlns:a16="http://schemas.microsoft.com/office/drawing/2014/main" id="{01A698F2-4858-43AA-B855-561506B02CE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54" y="94"/>
              <a:ext cx="20" cy="19"/>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71" name="Group 70">
            <a:extLst>
              <a:ext uri="{FF2B5EF4-FFF2-40B4-BE49-F238E27FC236}">
                <a16:creationId xmlns:a16="http://schemas.microsoft.com/office/drawing/2014/main" id="{971CC44E-EB96-4377-A0D4-6FD432F76E08}"/>
              </a:ext>
            </a:extLst>
          </xdr:cNvPr>
          <xdr:cNvGrpSpPr>
            <a:grpSpLocks/>
          </xdr:cNvGrpSpPr>
        </xdr:nvGrpSpPr>
        <xdr:grpSpPr bwMode="auto">
          <a:xfrm>
            <a:off x="557" y="101"/>
            <a:ext cx="13" cy="10"/>
            <a:chOff x="557" y="101"/>
            <a:chExt cx="13" cy="10"/>
          </a:xfrm>
        </xdr:grpSpPr>
        <xdr:sp macro="" textlink="">
          <xdr:nvSpPr>
            <xdr:cNvPr id="77" name="Freeform 3596">
              <a:extLst>
                <a:ext uri="{FF2B5EF4-FFF2-40B4-BE49-F238E27FC236}">
                  <a16:creationId xmlns:a16="http://schemas.microsoft.com/office/drawing/2014/main" id="{218E3D14-4041-40B8-A143-4977913826CC}"/>
                </a:ext>
              </a:extLst>
            </xdr:cNvPr>
            <xdr:cNvSpPr>
              <a:spLocks/>
            </xdr:cNvSpPr>
          </xdr:nvSpPr>
          <xdr:spPr bwMode="auto">
            <a:xfrm>
              <a:off x="557" y="101"/>
              <a:ext cx="13" cy="10"/>
            </a:xfrm>
            <a:custGeom>
              <a:avLst/>
              <a:gdLst>
                <a:gd name="T0" fmla="+- 0 558 557"/>
                <a:gd name="T1" fmla="*/ T0 w 13"/>
                <a:gd name="T2" fmla="+- 0 101 101"/>
                <a:gd name="T3" fmla="*/ 101 h 10"/>
                <a:gd name="T4" fmla="+- 0 557 557"/>
                <a:gd name="T5" fmla="*/ T4 w 13"/>
                <a:gd name="T6" fmla="+- 0 104 101"/>
                <a:gd name="T7" fmla="*/ 104 h 10"/>
                <a:gd name="T8" fmla="+- 0 558 557"/>
                <a:gd name="T9" fmla="*/ T8 w 13"/>
                <a:gd name="T10" fmla="+- 0 107 101"/>
                <a:gd name="T11" fmla="*/ 107 h 10"/>
                <a:gd name="T12" fmla="+- 0 564 557"/>
                <a:gd name="T13" fmla="*/ T12 w 13"/>
                <a:gd name="T14" fmla="+- 0 110 101"/>
                <a:gd name="T15" fmla="*/ 110 h 10"/>
                <a:gd name="T16" fmla="+- 0 567 557"/>
                <a:gd name="T17" fmla="*/ T16 w 13"/>
                <a:gd name="T18" fmla="+- 0 109 101"/>
                <a:gd name="T19" fmla="*/ 109 h 10"/>
                <a:gd name="T20" fmla="+- 0 569 557"/>
                <a:gd name="T21" fmla="*/ T20 w 13"/>
                <a:gd name="T22" fmla="+- 0 108 101"/>
                <a:gd name="T23" fmla="*/ 108 h 10"/>
                <a:gd name="T24" fmla="+- 0 565 557"/>
                <a:gd name="T25" fmla="*/ T24 w 13"/>
                <a:gd name="T26" fmla="+- 0 108 101"/>
                <a:gd name="T27" fmla="*/ 108 h 10"/>
                <a:gd name="T28" fmla="+- 0 560 557"/>
                <a:gd name="T29" fmla="*/ T28 w 13"/>
                <a:gd name="T30" fmla="+- 0 106 101"/>
                <a:gd name="T31" fmla="*/ 106 h 10"/>
                <a:gd name="T32" fmla="+- 0 558 557"/>
                <a:gd name="T33" fmla="*/ T32 w 13"/>
                <a:gd name="T34" fmla="+- 0 104 101"/>
                <a:gd name="T35" fmla="*/ 104 h 10"/>
                <a:gd name="T36" fmla="+- 0 558 557"/>
                <a:gd name="T37" fmla="*/ T36 w 13"/>
                <a:gd name="T38" fmla="+- 0 101 101"/>
                <a:gd name="T39" fmla="*/ 101 h 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3" h="10">
                  <a:moveTo>
                    <a:pt x="1" y="0"/>
                  </a:moveTo>
                  <a:lnTo>
                    <a:pt x="0" y="3"/>
                  </a:lnTo>
                  <a:lnTo>
                    <a:pt x="1" y="6"/>
                  </a:lnTo>
                  <a:lnTo>
                    <a:pt x="7" y="9"/>
                  </a:lnTo>
                  <a:lnTo>
                    <a:pt x="10" y="8"/>
                  </a:lnTo>
                  <a:lnTo>
                    <a:pt x="12" y="7"/>
                  </a:lnTo>
                  <a:lnTo>
                    <a:pt x="8" y="7"/>
                  </a:lnTo>
                  <a:lnTo>
                    <a:pt x="3" y="5"/>
                  </a:lnTo>
                  <a:lnTo>
                    <a:pt x="1" y="3"/>
                  </a:lnTo>
                  <a:lnTo>
                    <a:pt x="1" y="0"/>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78" name="Freeform 3595">
              <a:extLst>
                <a:ext uri="{FF2B5EF4-FFF2-40B4-BE49-F238E27FC236}">
                  <a16:creationId xmlns:a16="http://schemas.microsoft.com/office/drawing/2014/main" id="{D34C9BB6-94EA-45A3-BCEF-D8C234258379}"/>
                </a:ext>
              </a:extLst>
            </xdr:cNvPr>
            <xdr:cNvSpPr>
              <a:spLocks/>
            </xdr:cNvSpPr>
          </xdr:nvSpPr>
          <xdr:spPr bwMode="auto">
            <a:xfrm>
              <a:off x="557" y="101"/>
              <a:ext cx="13" cy="10"/>
            </a:xfrm>
            <a:custGeom>
              <a:avLst/>
              <a:gdLst>
                <a:gd name="T0" fmla="+- 0 570 557"/>
                <a:gd name="T1" fmla="*/ T0 w 13"/>
                <a:gd name="T2" fmla="+- 0 107 101"/>
                <a:gd name="T3" fmla="*/ 107 h 10"/>
                <a:gd name="T4" fmla="+- 0 567 557"/>
                <a:gd name="T5" fmla="*/ T4 w 13"/>
                <a:gd name="T6" fmla="+- 0 108 101"/>
                <a:gd name="T7" fmla="*/ 108 h 10"/>
                <a:gd name="T8" fmla="+- 0 565 557"/>
                <a:gd name="T9" fmla="*/ T8 w 13"/>
                <a:gd name="T10" fmla="+- 0 108 101"/>
                <a:gd name="T11" fmla="*/ 108 h 10"/>
                <a:gd name="T12" fmla="+- 0 569 557"/>
                <a:gd name="T13" fmla="*/ T12 w 13"/>
                <a:gd name="T14" fmla="+- 0 108 101"/>
                <a:gd name="T15" fmla="*/ 108 h 10"/>
                <a:gd name="T16" fmla="+- 0 570 557"/>
                <a:gd name="T17" fmla="*/ T16 w 13"/>
                <a:gd name="T18" fmla="+- 0 107 101"/>
                <a:gd name="T19" fmla="*/ 107 h 10"/>
              </a:gdLst>
              <a:ahLst/>
              <a:cxnLst>
                <a:cxn ang="0">
                  <a:pos x="T1" y="T3"/>
                </a:cxn>
                <a:cxn ang="0">
                  <a:pos x="T5" y="T7"/>
                </a:cxn>
                <a:cxn ang="0">
                  <a:pos x="T9" y="T11"/>
                </a:cxn>
                <a:cxn ang="0">
                  <a:pos x="T13" y="T15"/>
                </a:cxn>
                <a:cxn ang="0">
                  <a:pos x="T17" y="T19"/>
                </a:cxn>
              </a:cxnLst>
              <a:rect l="0" t="0" r="r" b="b"/>
              <a:pathLst>
                <a:path w="13" h="10">
                  <a:moveTo>
                    <a:pt x="13" y="6"/>
                  </a:moveTo>
                  <a:lnTo>
                    <a:pt x="10" y="7"/>
                  </a:lnTo>
                  <a:lnTo>
                    <a:pt x="8" y="7"/>
                  </a:lnTo>
                  <a:lnTo>
                    <a:pt x="12" y="7"/>
                  </a:lnTo>
                  <a:lnTo>
                    <a:pt x="13" y="6"/>
                  </a:lnTo>
                  <a:close/>
                </a:path>
              </a:pathLst>
            </a:custGeom>
            <a:solidFill>
              <a:srgbClr val="C5C0BA"/>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72" name="Group 71">
            <a:extLst>
              <a:ext uri="{FF2B5EF4-FFF2-40B4-BE49-F238E27FC236}">
                <a16:creationId xmlns:a16="http://schemas.microsoft.com/office/drawing/2014/main" id="{51B6E232-B49C-43DF-B3CE-41B4B173DA7B}"/>
              </a:ext>
            </a:extLst>
          </xdr:cNvPr>
          <xdr:cNvGrpSpPr>
            <a:grpSpLocks/>
          </xdr:cNvGrpSpPr>
        </xdr:nvGrpSpPr>
        <xdr:grpSpPr bwMode="auto">
          <a:xfrm>
            <a:off x="561" y="97"/>
            <a:ext cx="6" cy="6"/>
            <a:chOff x="561" y="97"/>
            <a:chExt cx="6" cy="6"/>
          </a:xfrm>
        </xdr:grpSpPr>
        <xdr:sp macro="" textlink="">
          <xdr:nvSpPr>
            <xdr:cNvPr id="73" name="Freeform 3593">
              <a:extLst>
                <a:ext uri="{FF2B5EF4-FFF2-40B4-BE49-F238E27FC236}">
                  <a16:creationId xmlns:a16="http://schemas.microsoft.com/office/drawing/2014/main" id="{20F7EFF1-E67E-40A6-8E87-B6507EC653EA}"/>
                </a:ext>
              </a:extLst>
            </xdr:cNvPr>
            <xdr:cNvSpPr>
              <a:spLocks/>
            </xdr:cNvSpPr>
          </xdr:nvSpPr>
          <xdr:spPr bwMode="auto">
            <a:xfrm>
              <a:off x="561" y="97"/>
              <a:ext cx="6" cy="6"/>
            </a:xfrm>
            <a:custGeom>
              <a:avLst/>
              <a:gdLst>
                <a:gd name="T0" fmla="+- 0 566 561"/>
                <a:gd name="T1" fmla="*/ T0 w 6"/>
                <a:gd name="T2" fmla="+- 0 97 97"/>
                <a:gd name="T3" fmla="*/ 97 h 6"/>
                <a:gd name="T4" fmla="+- 0 563 561"/>
                <a:gd name="T5" fmla="*/ T4 w 6"/>
                <a:gd name="T6" fmla="+- 0 97 97"/>
                <a:gd name="T7" fmla="*/ 97 h 6"/>
                <a:gd name="T8" fmla="+- 0 561 561"/>
                <a:gd name="T9" fmla="*/ T8 w 6"/>
                <a:gd name="T10" fmla="+- 0 98 97"/>
                <a:gd name="T11" fmla="*/ 98 h 6"/>
                <a:gd name="T12" fmla="+- 0 561 561"/>
                <a:gd name="T13" fmla="*/ T12 w 6"/>
                <a:gd name="T14" fmla="+- 0 101 97"/>
                <a:gd name="T15" fmla="*/ 101 h 6"/>
                <a:gd name="T16" fmla="+- 0 563 561"/>
                <a:gd name="T17" fmla="*/ T16 w 6"/>
                <a:gd name="T18" fmla="+- 0 102 97"/>
                <a:gd name="T19" fmla="*/ 102 h 6"/>
                <a:gd name="T20" fmla="+- 0 566 561"/>
                <a:gd name="T21" fmla="*/ T20 w 6"/>
                <a:gd name="T22" fmla="+- 0 102 97"/>
                <a:gd name="T23" fmla="*/ 102 h 6"/>
                <a:gd name="T24" fmla="+- 0 567 561"/>
                <a:gd name="T25" fmla="*/ T24 w 6"/>
                <a:gd name="T26" fmla="+- 0 101 97"/>
                <a:gd name="T27" fmla="*/ 101 h 6"/>
                <a:gd name="T28" fmla="+- 0 567 561"/>
                <a:gd name="T29" fmla="*/ T28 w 6"/>
                <a:gd name="T30" fmla="+- 0 98 97"/>
                <a:gd name="T31" fmla="*/ 98 h 6"/>
                <a:gd name="T32" fmla="+- 0 566 561"/>
                <a:gd name="T33" fmla="*/ T32 w 6"/>
                <a:gd name="T34" fmla="+- 0 97 97"/>
                <a:gd name="T35" fmla="*/ 97 h 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6" h="6">
                  <a:moveTo>
                    <a:pt x="5" y="0"/>
                  </a:moveTo>
                  <a:lnTo>
                    <a:pt x="2" y="0"/>
                  </a:lnTo>
                  <a:lnTo>
                    <a:pt x="0" y="1"/>
                  </a:lnTo>
                  <a:lnTo>
                    <a:pt x="0" y="4"/>
                  </a:lnTo>
                  <a:lnTo>
                    <a:pt x="2" y="5"/>
                  </a:lnTo>
                  <a:lnTo>
                    <a:pt x="5" y="5"/>
                  </a:lnTo>
                  <a:lnTo>
                    <a:pt x="6" y="4"/>
                  </a:lnTo>
                  <a:lnTo>
                    <a:pt x="6" y="1"/>
                  </a:lnTo>
                  <a:lnTo>
                    <a:pt x="5" y="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74" name="Picture 73">
              <a:extLst>
                <a:ext uri="{FF2B5EF4-FFF2-40B4-BE49-F238E27FC236}">
                  <a16:creationId xmlns:a16="http://schemas.microsoft.com/office/drawing/2014/main" id="{3EE08DC1-78DD-47DF-8F74-7E4140E5FD4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2" y="103"/>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5" name="Picture 74">
              <a:extLst>
                <a:ext uri="{FF2B5EF4-FFF2-40B4-BE49-F238E27FC236}">
                  <a16:creationId xmlns:a16="http://schemas.microsoft.com/office/drawing/2014/main" id="{385B1B1C-00E2-433D-B069-1EEE29A27A7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2" y="103"/>
              <a:ext cx="20" cy="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75">
              <a:extLst>
                <a:ext uri="{FF2B5EF4-FFF2-40B4-BE49-F238E27FC236}">
                  <a16:creationId xmlns:a16="http://schemas.microsoft.com/office/drawing/2014/main" id="{48288CBC-B750-45F9-9A2F-D6B42230C5A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9" y="89"/>
              <a:ext cx="259" cy="213"/>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0</xdr:colOff>
      <xdr:row>2</xdr:row>
      <xdr:rowOff>152400</xdr:rowOff>
    </xdr:from>
    <xdr:to>
      <xdr:col>2</xdr:col>
      <xdr:colOff>0</xdr:colOff>
      <xdr:row>4</xdr:row>
      <xdr:rowOff>40640</xdr:rowOff>
    </xdr:to>
    <xdr:grpSp>
      <xdr:nvGrpSpPr>
        <xdr:cNvPr id="260" name="Group 259">
          <a:extLst>
            <a:ext uri="{FF2B5EF4-FFF2-40B4-BE49-F238E27FC236}">
              <a16:creationId xmlns:a16="http://schemas.microsoft.com/office/drawing/2014/main" id="{5E65FA88-ABF2-4661-A9D1-897CB846E1BD}"/>
            </a:ext>
          </a:extLst>
        </xdr:cNvPr>
        <xdr:cNvGrpSpPr>
          <a:grpSpLocks/>
        </xdr:cNvGrpSpPr>
      </xdr:nvGrpSpPr>
      <xdr:grpSpPr bwMode="auto">
        <a:xfrm>
          <a:off x="9725025" y="514350"/>
          <a:ext cx="0" cy="250190"/>
          <a:chOff x="0" y="0"/>
          <a:chExt cx="3283" cy="424"/>
        </a:xfrm>
      </xdr:grpSpPr>
      <xdr:pic>
        <xdr:nvPicPr>
          <xdr:cNvPr id="261" name="Picture 260">
            <a:extLst>
              <a:ext uri="{FF2B5EF4-FFF2-40B4-BE49-F238E27FC236}">
                <a16:creationId xmlns:a16="http://schemas.microsoft.com/office/drawing/2014/main" id="{DE8106D2-0EFD-49EE-8C20-5708395A88E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2"/>
            <a:ext cx="678" cy="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2" name="Picture 261">
            <a:extLst>
              <a:ext uri="{FF2B5EF4-FFF2-40B4-BE49-F238E27FC236}">
                <a16:creationId xmlns:a16="http://schemas.microsoft.com/office/drawing/2014/main" id="{C805C1D3-E4D6-451B-A6EA-DAF9C58C6B33}"/>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08" y="18"/>
            <a:ext cx="46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3" name="Picture 262">
            <a:extLst>
              <a:ext uri="{FF2B5EF4-FFF2-40B4-BE49-F238E27FC236}">
                <a16:creationId xmlns:a16="http://schemas.microsoft.com/office/drawing/2014/main" id="{43DBAFE9-0175-4FCC-85AC-06B984E8883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39" y="12"/>
            <a:ext cx="180" cy="16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64" name="Group 263">
            <a:extLst>
              <a:ext uri="{FF2B5EF4-FFF2-40B4-BE49-F238E27FC236}">
                <a16:creationId xmlns:a16="http://schemas.microsoft.com/office/drawing/2014/main" id="{F58521D4-54CD-4800-87E7-9D791017D4BD}"/>
              </a:ext>
            </a:extLst>
          </xdr:cNvPr>
          <xdr:cNvGrpSpPr>
            <a:grpSpLocks/>
          </xdr:cNvGrpSpPr>
        </xdr:nvGrpSpPr>
        <xdr:grpSpPr bwMode="auto">
          <a:xfrm>
            <a:off x="1472" y="15"/>
            <a:ext cx="203" cy="155"/>
            <a:chOff x="1472" y="15"/>
            <a:chExt cx="203" cy="155"/>
          </a:xfrm>
        </xdr:grpSpPr>
        <xdr:sp macro="" textlink="">
          <xdr:nvSpPr>
            <xdr:cNvPr id="340" name="Freeform 3947">
              <a:extLst>
                <a:ext uri="{FF2B5EF4-FFF2-40B4-BE49-F238E27FC236}">
                  <a16:creationId xmlns:a16="http://schemas.microsoft.com/office/drawing/2014/main" id="{D8AA2ECC-6FF5-46FB-8EBD-D94BCDC199FE}"/>
                </a:ext>
              </a:extLst>
            </xdr:cNvPr>
            <xdr:cNvSpPr>
              <a:spLocks/>
            </xdr:cNvSpPr>
          </xdr:nvSpPr>
          <xdr:spPr bwMode="auto">
            <a:xfrm>
              <a:off x="1472" y="15"/>
              <a:ext cx="203" cy="155"/>
            </a:xfrm>
            <a:custGeom>
              <a:avLst/>
              <a:gdLst>
                <a:gd name="T0" fmla="+- 0 1504 1472"/>
                <a:gd name="T1" fmla="*/ T0 w 203"/>
                <a:gd name="T2" fmla="+- 0 15 15"/>
                <a:gd name="T3" fmla="*/ 15 h 155"/>
                <a:gd name="T4" fmla="+- 0 1472 1472"/>
                <a:gd name="T5" fmla="*/ T4 w 203"/>
                <a:gd name="T6" fmla="+- 0 15 15"/>
                <a:gd name="T7" fmla="*/ 15 h 155"/>
                <a:gd name="T8" fmla="+- 0 1509 1472"/>
                <a:gd name="T9" fmla="*/ T8 w 203"/>
                <a:gd name="T10" fmla="+- 0 169 15"/>
                <a:gd name="T11" fmla="*/ 169 h 155"/>
                <a:gd name="T12" fmla="+- 0 1543 1472"/>
                <a:gd name="T13" fmla="*/ T12 w 203"/>
                <a:gd name="T14" fmla="+- 0 169 15"/>
                <a:gd name="T15" fmla="*/ 169 h 155"/>
                <a:gd name="T16" fmla="+- 0 1556 1472"/>
                <a:gd name="T17" fmla="*/ T16 w 203"/>
                <a:gd name="T18" fmla="+- 0 121 15"/>
                <a:gd name="T19" fmla="*/ 121 h 155"/>
                <a:gd name="T20" fmla="+- 0 1527 1472"/>
                <a:gd name="T21" fmla="*/ T20 w 203"/>
                <a:gd name="T22" fmla="+- 0 121 15"/>
                <a:gd name="T23" fmla="*/ 121 h 155"/>
                <a:gd name="T24" fmla="+- 0 1504 1472"/>
                <a:gd name="T25" fmla="*/ T24 w 203"/>
                <a:gd name="T26" fmla="+- 0 15 15"/>
                <a:gd name="T27" fmla="*/ 15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32" y="0"/>
                  </a:moveTo>
                  <a:lnTo>
                    <a:pt x="0" y="0"/>
                  </a:lnTo>
                  <a:lnTo>
                    <a:pt x="37" y="154"/>
                  </a:lnTo>
                  <a:lnTo>
                    <a:pt x="71" y="154"/>
                  </a:lnTo>
                  <a:lnTo>
                    <a:pt x="84" y="106"/>
                  </a:lnTo>
                  <a:lnTo>
                    <a:pt x="55" y="106"/>
                  </a:lnTo>
                  <a:lnTo>
                    <a:pt x="3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41" name="Freeform 3948">
              <a:extLst>
                <a:ext uri="{FF2B5EF4-FFF2-40B4-BE49-F238E27FC236}">
                  <a16:creationId xmlns:a16="http://schemas.microsoft.com/office/drawing/2014/main" id="{C8246F9C-AE35-4FBF-B821-F81DEE21C472}"/>
                </a:ext>
              </a:extLst>
            </xdr:cNvPr>
            <xdr:cNvSpPr>
              <a:spLocks/>
            </xdr:cNvSpPr>
          </xdr:nvSpPr>
          <xdr:spPr bwMode="auto">
            <a:xfrm>
              <a:off x="1472" y="15"/>
              <a:ext cx="203" cy="155"/>
            </a:xfrm>
            <a:custGeom>
              <a:avLst/>
              <a:gdLst>
                <a:gd name="T0" fmla="+- 0 1602 1472"/>
                <a:gd name="T1" fmla="*/ T0 w 203"/>
                <a:gd name="T2" fmla="+- 0 54 15"/>
                <a:gd name="T3" fmla="*/ 54 h 155"/>
                <a:gd name="T4" fmla="+- 0 1573 1472"/>
                <a:gd name="T5" fmla="*/ T4 w 203"/>
                <a:gd name="T6" fmla="+- 0 54 15"/>
                <a:gd name="T7" fmla="*/ 54 h 155"/>
                <a:gd name="T8" fmla="+- 0 1604 1472"/>
                <a:gd name="T9" fmla="*/ T8 w 203"/>
                <a:gd name="T10" fmla="+- 0 169 15"/>
                <a:gd name="T11" fmla="*/ 169 h 155"/>
                <a:gd name="T12" fmla="+- 0 1637 1472"/>
                <a:gd name="T13" fmla="*/ T12 w 203"/>
                <a:gd name="T14" fmla="+- 0 169 15"/>
                <a:gd name="T15" fmla="*/ 169 h 155"/>
                <a:gd name="T16" fmla="+- 0 1649 1472"/>
                <a:gd name="T17" fmla="*/ T16 w 203"/>
                <a:gd name="T18" fmla="+- 0 123 15"/>
                <a:gd name="T19" fmla="*/ 123 h 155"/>
                <a:gd name="T20" fmla="+- 0 1620 1472"/>
                <a:gd name="T21" fmla="*/ T20 w 203"/>
                <a:gd name="T22" fmla="+- 0 123 15"/>
                <a:gd name="T23" fmla="*/ 123 h 155"/>
                <a:gd name="T24" fmla="+- 0 1602 1472"/>
                <a:gd name="T25" fmla="*/ T24 w 203"/>
                <a:gd name="T26" fmla="+- 0 54 15"/>
                <a:gd name="T27" fmla="*/ 54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130" y="39"/>
                  </a:moveTo>
                  <a:lnTo>
                    <a:pt x="101" y="39"/>
                  </a:lnTo>
                  <a:lnTo>
                    <a:pt x="132" y="154"/>
                  </a:lnTo>
                  <a:lnTo>
                    <a:pt x="165" y="154"/>
                  </a:lnTo>
                  <a:lnTo>
                    <a:pt x="177" y="108"/>
                  </a:lnTo>
                  <a:lnTo>
                    <a:pt x="148" y="108"/>
                  </a:lnTo>
                  <a:lnTo>
                    <a:pt x="130" y="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42" name="Freeform 3949">
              <a:extLst>
                <a:ext uri="{FF2B5EF4-FFF2-40B4-BE49-F238E27FC236}">
                  <a16:creationId xmlns:a16="http://schemas.microsoft.com/office/drawing/2014/main" id="{556B3E35-95D1-4B09-BBA7-2DA0226D0055}"/>
                </a:ext>
              </a:extLst>
            </xdr:cNvPr>
            <xdr:cNvSpPr>
              <a:spLocks/>
            </xdr:cNvSpPr>
          </xdr:nvSpPr>
          <xdr:spPr bwMode="auto">
            <a:xfrm>
              <a:off x="1472" y="15"/>
              <a:ext cx="203" cy="155"/>
            </a:xfrm>
            <a:custGeom>
              <a:avLst/>
              <a:gdLst>
                <a:gd name="T0" fmla="+- 0 1675 1472"/>
                <a:gd name="T1" fmla="*/ T0 w 203"/>
                <a:gd name="T2" fmla="+- 0 15 15"/>
                <a:gd name="T3" fmla="*/ 15 h 155"/>
                <a:gd name="T4" fmla="+- 0 1643 1472"/>
                <a:gd name="T5" fmla="*/ T4 w 203"/>
                <a:gd name="T6" fmla="+- 0 15 15"/>
                <a:gd name="T7" fmla="*/ 15 h 155"/>
                <a:gd name="T8" fmla="+- 0 1620 1472"/>
                <a:gd name="T9" fmla="*/ T8 w 203"/>
                <a:gd name="T10" fmla="+- 0 123 15"/>
                <a:gd name="T11" fmla="*/ 123 h 155"/>
                <a:gd name="T12" fmla="+- 0 1649 1472"/>
                <a:gd name="T13" fmla="*/ T12 w 203"/>
                <a:gd name="T14" fmla="+- 0 123 15"/>
                <a:gd name="T15" fmla="*/ 123 h 155"/>
                <a:gd name="T16" fmla="+- 0 1675 1472"/>
                <a:gd name="T17" fmla="*/ T16 w 203"/>
                <a:gd name="T18" fmla="+- 0 15 15"/>
                <a:gd name="T19" fmla="*/ 15 h 155"/>
              </a:gdLst>
              <a:ahLst/>
              <a:cxnLst>
                <a:cxn ang="0">
                  <a:pos x="T1" y="T3"/>
                </a:cxn>
                <a:cxn ang="0">
                  <a:pos x="T5" y="T7"/>
                </a:cxn>
                <a:cxn ang="0">
                  <a:pos x="T9" y="T11"/>
                </a:cxn>
                <a:cxn ang="0">
                  <a:pos x="T13" y="T15"/>
                </a:cxn>
                <a:cxn ang="0">
                  <a:pos x="T17" y="T19"/>
                </a:cxn>
              </a:cxnLst>
              <a:rect l="0" t="0" r="r" b="b"/>
              <a:pathLst>
                <a:path w="203" h="155">
                  <a:moveTo>
                    <a:pt x="203" y="0"/>
                  </a:moveTo>
                  <a:lnTo>
                    <a:pt x="171" y="0"/>
                  </a:lnTo>
                  <a:lnTo>
                    <a:pt x="148" y="108"/>
                  </a:lnTo>
                  <a:lnTo>
                    <a:pt x="177" y="108"/>
                  </a:lnTo>
                  <a:lnTo>
                    <a:pt x="20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43" name="Freeform 3950">
              <a:extLst>
                <a:ext uri="{FF2B5EF4-FFF2-40B4-BE49-F238E27FC236}">
                  <a16:creationId xmlns:a16="http://schemas.microsoft.com/office/drawing/2014/main" id="{38BE2359-8E24-4A0C-B603-3CF7081E26C2}"/>
                </a:ext>
              </a:extLst>
            </xdr:cNvPr>
            <xdr:cNvSpPr>
              <a:spLocks/>
            </xdr:cNvSpPr>
          </xdr:nvSpPr>
          <xdr:spPr bwMode="auto">
            <a:xfrm>
              <a:off x="1472" y="15"/>
              <a:ext cx="203" cy="155"/>
            </a:xfrm>
            <a:custGeom>
              <a:avLst/>
              <a:gdLst>
                <a:gd name="T0" fmla="+- 0 1593 1472"/>
                <a:gd name="T1" fmla="*/ T0 w 203"/>
                <a:gd name="T2" fmla="+- 0 15 15"/>
                <a:gd name="T3" fmla="*/ 15 h 155"/>
                <a:gd name="T4" fmla="+- 0 1555 1472"/>
                <a:gd name="T5" fmla="*/ T4 w 203"/>
                <a:gd name="T6" fmla="+- 0 15 15"/>
                <a:gd name="T7" fmla="*/ 15 h 155"/>
                <a:gd name="T8" fmla="+- 0 1527 1472"/>
                <a:gd name="T9" fmla="*/ T8 w 203"/>
                <a:gd name="T10" fmla="+- 0 121 15"/>
                <a:gd name="T11" fmla="*/ 121 h 155"/>
                <a:gd name="T12" fmla="+- 0 1556 1472"/>
                <a:gd name="T13" fmla="*/ T12 w 203"/>
                <a:gd name="T14" fmla="+- 0 121 15"/>
                <a:gd name="T15" fmla="*/ 121 h 155"/>
                <a:gd name="T16" fmla="+- 0 1573 1472"/>
                <a:gd name="T17" fmla="*/ T16 w 203"/>
                <a:gd name="T18" fmla="+- 0 54 15"/>
                <a:gd name="T19" fmla="*/ 54 h 155"/>
                <a:gd name="T20" fmla="+- 0 1602 1472"/>
                <a:gd name="T21" fmla="*/ T20 w 203"/>
                <a:gd name="T22" fmla="+- 0 54 15"/>
                <a:gd name="T23" fmla="*/ 54 h 155"/>
                <a:gd name="T24" fmla="+- 0 1593 1472"/>
                <a:gd name="T25" fmla="*/ T24 w 203"/>
                <a:gd name="T26" fmla="+- 0 15 15"/>
                <a:gd name="T27" fmla="*/ 15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121" y="0"/>
                  </a:moveTo>
                  <a:lnTo>
                    <a:pt x="83" y="0"/>
                  </a:lnTo>
                  <a:lnTo>
                    <a:pt x="55" y="106"/>
                  </a:lnTo>
                  <a:lnTo>
                    <a:pt x="84" y="106"/>
                  </a:lnTo>
                  <a:lnTo>
                    <a:pt x="101" y="39"/>
                  </a:lnTo>
                  <a:lnTo>
                    <a:pt x="130" y="39"/>
                  </a:lnTo>
                  <a:lnTo>
                    <a:pt x="12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5" name="Group 264">
            <a:extLst>
              <a:ext uri="{FF2B5EF4-FFF2-40B4-BE49-F238E27FC236}">
                <a16:creationId xmlns:a16="http://schemas.microsoft.com/office/drawing/2014/main" id="{FF403D8F-9B87-490C-8AD7-A476ECE8788B}"/>
              </a:ext>
            </a:extLst>
          </xdr:cNvPr>
          <xdr:cNvGrpSpPr>
            <a:grpSpLocks/>
          </xdr:cNvGrpSpPr>
        </xdr:nvGrpSpPr>
        <xdr:grpSpPr bwMode="auto">
          <a:xfrm>
            <a:off x="1673" y="55"/>
            <a:ext cx="105" cy="118"/>
            <a:chOff x="1673" y="55"/>
            <a:chExt cx="105" cy="118"/>
          </a:xfrm>
        </xdr:grpSpPr>
        <xdr:sp macro="" textlink="">
          <xdr:nvSpPr>
            <xdr:cNvPr id="337" name="Freeform 3952">
              <a:extLst>
                <a:ext uri="{FF2B5EF4-FFF2-40B4-BE49-F238E27FC236}">
                  <a16:creationId xmlns:a16="http://schemas.microsoft.com/office/drawing/2014/main" id="{537F9BE4-B2CD-43D4-AF67-673CC9B50BC8}"/>
                </a:ext>
              </a:extLst>
            </xdr:cNvPr>
            <xdr:cNvSpPr>
              <a:spLocks/>
            </xdr:cNvSpPr>
          </xdr:nvSpPr>
          <xdr:spPr bwMode="auto">
            <a:xfrm>
              <a:off x="1673" y="55"/>
              <a:ext cx="105" cy="118"/>
            </a:xfrm>
            <a:custGeom>
              <a:avLst/>
              <a:gdLst>
                <a:gd name="T0" fmla="+- 0 1724 1673"/>
                <a:gd name="T1" fmla="*/ T0 w 105"/>
                <a:gd name="T2" fmla="+- 0 55 55"/>
                <a:gd name="T3" fmla="*/ 55 h 118"/>
                <a:gd name="T4" fmla="+- 0 1674 1673"/>
                <a:gd name="T5" fmla="*/ T4 w 105"/>
                <a:gd name="T6" fmla="+- 0 101 55"/>
                <a:gd name="T7" fmla="*/ 101 h 118"/>
                <a:gd name="T8" fmla="+- 0 1673 1673"/>
                <a:gd name="T9" fmla="*/ T8 w 105"/>
                <a:gd name="T10" fmla="+- 0 114 55"/>
                <a:gd name="T11" fmla="*/ 114 h 118"/>
                <a:gd name="T12" fmla="+- 0 1673 1673"/>
                <a:gd name="T13" fmla="*/ T12 w 105"/>
                <a:gd name="T14" fmla="+- 0 125 55"/>
                <a:gd name="T15" fmla="*/ 125 h 118"/>
                <a:gd name="T16" fmla="+- 0 1713 1673"/>
                <a:gd name="T17" fmla="*/ T16 w 105"/>
                <a:gd name="T18" fmla="+- 0 171 55"/>
                <a:gd name="T19" fmla="*/ 171 h 118"/>
                <a:gd name="T20" fmla="+- 0 1727 1673"/>
                <a:gd name="T21" fmla="*/ T20 w 105"/>
                <a:gd name="T22" fmla="+- 0 172 55"/>
                <a:gd name="T23" fmla="*/ 172 h 118"/>
                <a:gd name="T24" fmla="+- 0 1739 1673"/>
                <a:gd name="T25" fmla="*/ T24 w 105"/>
                <a:gd name="T26" fmla="+- 0 172 55"/>
                <a:gd name="T27" fmla="*/ 172 h 118"/>
                <a:gd name="T28" fmla="+- 0 1749 1673"/>
                <a:gd name="T29" fmla="*/ T28 w 105"/>
                <a:gd name="T30" fmla="+- 0 169 55"/>
                <a:gd name="T31" fmla="*/ 169 h 118"/>
                <a:gd name="T32" fmla="+- 0 1766 1673"/>
                <a:gd name="T33" fmla="*/ T32 w 105"/>
                <a:gd name="T34" fmla="+- 0 158 55"/>
                <a:gd name="T35" fmla="*/ 158 h 118"/>
                <a:gd name="T36" fmla="+- 0 1772 1673"/>
                <a:gd name="T37" fmla="*/ T36 w 105"/>
                <a:gd name="T38" fmla="+- 0 150 55"/>
                <a:gd name="T39" fmla="*/ 150 h 118"/>
                <a:gd name="T40" fmla="+- 0 1720 1673"/>
                <a:gd name="T41" fmla="*/ T40 w 105"/>
                <a:gd name="T42" fmla="+- 0 150 55"/>
                <a:gd name="T43" fmla="*/ 150 h 118"/>
                <a:gd name="T44" fmla="+- 0 1715 1673"/>
                <a:gd name="T45" fmla="*/ T44 w 105"/>
                <a:gd name="T46" fmla="+- 0 147 55"/>
                <a:gd name="T47" fmla="*/ 147 h 118"/>
                <a:gd name="T48" fmla="+- 0 1706 1673"/>
                <a:gd name="T49" fmla="*/ T48 w 105"/>
                <a:gd name="T50" fmla="+- 0 138 55"/>
                <a:gd name="T51" fmla="*/ 138 h 118"/>
                <a:gd name="T52" fmla="+- 0 1703 1673"/>
                <a:gd name="T53" fmla="*/ T52 w 105"/>
                <a:gd name="T54" fmla="+- 0 131 55"/>
                <a:gd name="T55" fmla="*/ 131 h 118"/>
                <a:gd name="T56" fmla="+- 0 1703 1673"/>
                <a:gd name="T57" fmla="*/ T56 w 105"/>
                <a:gd name="T58" fmla="+- 0 122 55"/>
                <a:gd name="T59" fmla="*/ 122 h 118"/>
                <a:gd name="T60" fmla="+- 0 1777 1673"/>
                <a:gd name="T61" fmla="*/ T60 w 105"/>
                <a:gd name="T62" fmla="+- 0 122 55"/>
                <a:gd name="T63" fmla="*/ 122 h 118"/>
                <a:gd name="T64" fmla="+- 0 1777 1673"/>
                <a:gd name="T65" fmla="*/ T64 w 105"/>
                <a:gd name="T66" fmla="+- 0 106 55"/>
                <a:gd name="T67" fmla="*/ 106 h 118"/>
                <a:gd name="T68" fmla="+- 0 1776 1673"/>
                <a:gd name="T69" fmla="*/ T68 w 105"/>
                <a:gd name="T70" fmla="+- 0 104 55"/>
                <a:gd name="T71" fmla="*/ 104 h 118"/>
                <a:gd name="T72" fmla="+- 0 1703 1673"/>
                <a:gd name="T73" fmla="*/ T72 w 105"/>
                <a:gd name="T74" fmla="+- 0 104 55"/>
                <a:gd name="T75" fmla="*/ 104 h 118"/>
                <a:gd name="T76" fmla="+- 0 1704 1673"/>
                <a:gd name="T77" fmla="*/ T76 w 105"/>
                <a:gd name="T78" fmla="+- 0 95 55"/>
                <a:gd name="T79" fmla="*/ 95 h 118"/>
                <a:gd name="T80" fmla="+- 0 1705 1673"/>
                <a:gd name="T81" fmla="*/ T80 w 105"/>
                <a:gd name="T82" fmla="+- 0 89 55"/>
                <a:gd name="T83" fmla="*/ 89 h 118"/>
                <a:gd name="T84" fmla="+- 0 1714 1673"/>
                <a:gd name="T85" fmla="*/ T84 w 105"/>
                <a:gd name="T86" fmla="+- 0 80 55"/>
                <a:gd name="T87" fmla="*/ 80 h 118"/>
                <a:gd name="T88" fmla="+- 0 1719 1673"/>
                <a:gd name="T89" fmla="*/ T88 w 105"/>
                <a:gd name="T90" fmla="+- 0 78 55"/>
                <a:gd name="T91" fmla="*/ 78 h 118"/>
                <a:gd name="T92" fmla="+- 0 1768 1673"/>
                <a:gd name="T93" fmla="*/ T92 w 105"/>
                <a:gd name="T94" fmla="+- 0 78 55"/>
                <a:gd name="T95" fmla="*/ 78 h 118"/>
                <a:gd name="T96" fmla="+- 0 1763 1673"/>
                <a:gd name="T97" fmla="*/ T96 w 105"/>
                <a:gd name="T98" fmla="+- 0 71 55"/>
                <a:gd name="T99" fmla="*/ 71 h 118"/>
                <a:gd name="T100" fmla="+- 0 1756 1673"/>
                <a:gd name="T101" fmla="*/ T100 w 105"/>
                <a:gd name="T102" fmla="+- 0 64 55"/>
                <a:gd name="T103" fmla="*/ 64 h 118"/>
                <a:gd name="T104" fmla="+- 0 1746 1673"/>
                <a:gd name="T105" fmla="*/ T104 w 105"/>
                <a:gd name="T106" fmla="+- 0 59 55"/>
                <a:gd name="T107" fmla="*/ 59 h 118"/>
                <a:gd name="T108" fmla="+- 0 1736 1673"/>
                <a:gd name="T109" fmla="*/ T108 w 105"/>
                <a:gd name="T110" fmla="+- 0 56 55"/>
                <a:gd name="T111" fmla="*/ 56 h 118"/>
                <a:gd name="T112" fmla="+- 0 1724 1673"/>
                <a:gd name="T113" fmla="*/ T112 w 105"/>
                <a:gd name="T114" fmla="+- 0 55 55"/>
                <a:gd name="T11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05" h="118">
                  <a:moveTo>
                    <a:pt x="51" y="0"/>
                  </a:moveTo>
                  <a:lnTo>
                    <a:pt x="1" y="46"/>
                  </a:lnTo>
                  <a:lnTo>
                    <a:pt x="0" y="59"/>
                  </a:lnTo>
                  <a:lnTo>
                    <a:pt x="0" y="70"/>
                  </a:lnTo>
                  <a:lnTo>
                    <a:pt x="40" y="116"/>
                  </a:lnTo>
                  <a:lnTo>
                    <a:pt x="54" y="117"/>
                  </a:lnTo>
                  <a:lnTo>
                    <a:pt x="66" y="117"/>
                  </a:lnTo>
                  <a:lnTo>
                    <a:pt x="76" y="114"/>
                  </a:lnTo>
                  <a:lnTo>
                    <a:pt x="93" y="103"/>
                  </a:lnTo>
                  <a:lnTo>
                    <a:pt x="99" y="95"/>
                  </a:lnTo>
                  <a:lnTo>
                    <a:pt x="47" y="95"/>
                  </a:lnTo>
                  <a:lnTo>
                    <a:pt x="42" y="92"/>
                  </a:lnTo>
                  <a:lnTo>
                    <a:pt x="33" y="83"/>
                  </a:lnTo>
                  <a:lnTo>
                    <a:pt x="30" y="76"/>
                  </a:lnTo>
                  <a:lnTo>
                    <a:pt x="30" y="67"/>
                  </a:lnTo>
                  <a:lnTo>
                    <a:pt x="104" y="67"/>
                  </a:lnTo>
                  <a:lnTo>
                    <a:pt x="104" y="51"/>
                  </a:lnTo>
                  <a:lnTo>
                    <a:pt x="103" y="49"/>
                  </a:lnTo>
                  <a:lnTo>
                    <a:pt x="30" y="49"/>
                  </a:lnTo>
                  <a:lnTo>
                    <a:pt x="31" y="40"/>
                  </a:lnTo>
                  <a:lnTo>
                    <a:pt x="32" y="34"/>
                  </a:lnTo>
                  <a:lnTo>
                    <a:pt x="41" y="25"/>
                  </a:lnTo>
                  <a:lnTo>
                    <a:pt x="46" y="23"/>
                  </a:lnTo>
                  <a:lnTo>
                    <a:pt x="95" y="23"/>
                  </a:lnTo>
                  <a:lnTo>
                    <a:pt x="90" y="16"/>
                  </a:lnTo>
                  <a:lnTo>
                    <a:pt x="83" y="9"/>
                  </a:lnTo>
                  <a:lnTo>
                    <a:pt x="73" y="4"/>
                  </a:lnTo>
                  <a:lnTo>
                    <a:pt x="63" y="1"/>
                  </a:lnTo>
                  <a:lnTo>
                    <a:pt x="5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8" name="Freeform 3953">
              <a:extLst>
                <a:ext uri="{FF2B5EF4-FFF2-40B4-BE49-F238E27FC236}">
                  <a16:creationId xmlns:a16="http://schemas.microsoft.com/office/drawing/2014/main" id="{6149D71B-2BE7-4DB4-ACD8-1FCA118AF017}"/>
                </a:ext>
              </a:extLst>
            </xdr:cNvPr>
            <xdr:cNvSpPr>
              <a:spLocks/>
            </xdr:cNvSpPr>
          </xdr:nvSpPr>
          <xdr:spPr bwMode="auto">
            <a:xfrm>
              <a:off x="1673" y="55"/>
              <a:ext cx="105" cy="118"/>
            </a:xfrm>
            <a:custGeom>
              <a:avLst/>
              <a:gdLst>
                <a:gd name="T0" fmla="+- 0 1746 1673"/>
                <a:gd name="T1" fmla="*/ T0 w 105"/>
                <a:gd name="T2" fmla="+- 0 134 55"/>
                <a:gd name="T3" fmla="*/ 134 h 118"/>
                <a:gd name="T4" fmla="+- 0 1744 1673"/>
                <a:gd name="T5" fmla="*/ T4 w 105"/>
                <a:gd name="T6" fmla="+- 0 139 55"/>
                <a:gd name="T7" fmla="*/ 139 h 118"/>
                <a:gd name="T8" fmla="+- 0 1742 1673"/>
                <a:gd name="T9" fmla="*/ T8 w 105"/>
                <a:gd name="T10" fmla="+- 0 143 55"/>
                <a:gd name="T11" fmla="*/ 143 h 118"/>
                <a:gd name="T12" fmla="+- 0 1736 1673"/>
                <a:gd name="T13" fmla="*/ T12 w 105"/>
                <a:gd name="T14" fmla="+- 0 149 55"/>
                <a:gd name="T15" fmla="*/ 149 h 118"/>
                <a:gd name="T16" fmla="+- 0 1732 1673"/>
                <a:gd name="T17" fmla="*/ T16 w 105"/>
                <a:gd name="T18" fmla="+- 0 150 55"/>
                <a:gd name="T19" fmla="*/ 150 h 118"/>
                <a:gd name="T20" fmla="+- 0 1772 1673"/>
                <a:gd name="T21" fmla="*/ T20 w 105"/>
                <a:gd name="T22" fmla="+- 0 150 55"/>
                <a:gd name="T23" fmla="*/ 150 h 118"/>
                <a:gd name="T24" fmla="+- 0 1772 1673"/>
                <a:gd name="T25" fmla="*/ T24 w 105"/>
                <a:gd name="T26" fmla="+- 0 150 55"/>
                <a:gd name="T27" fmla="*/ 150 h 118"/>
                <a:gd name="T28" fmla="+- 0 1776 1673"/>
                <a:gd name="T29" fmla="*/ T28 w 105"/>
                <a:gd name="T30" fmla="+- 0 139 55"/>
                <a:gd name="T31" fmla="*/ 139 h 118"/>
                <a:gd name="T32" fmla="+- 0 1746 1673"/>
                <a:gd name="T33" fmla="*/ T32 w 105"/>
                <a:gd name="T34" fmla="+- 0 134 55"/>
                <a:gd name="T35" fmla="*/ 134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5" h="118">
                  <a:moveTo>
                    <a:pt x="73" y="79"/>
                  </a:moveTo>
                  <a:lnTo>
                    <a:pt x="71" y="84"/>
                  </a:lnTo>
                  <a:lnTo>
                    <a:pt x="69" y="88"/>
                  </a:lnTo>
                  <a:lnTo>
                    <a:pt x="63" y="94"/>
                  </a:lnTo>
                  <a:lnTo>
                    <a:pt x="59" y="95"/>
                  </a:lnTo>
                  <a:lnTo>
                    <a:pt x="99" y="95"/>
                  </a:lnTo>
                  <a:lnTo>
                    <a:pt x="103" y="84"/>
                  </a:lnTo>
                  <a:lnTo>
                    <a:pt x="73" y="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9" name="Freeform 3954">
              <a:extLst>
                <a:ext uri="{FF2B5EF4-FFF2-40B4-BE49-F238E27FC236}">
                  <a16:creationId xmlns:a16="http://schemas.microsoft.com/office/drawing/2014/main" id="{1C7E0E03-D8B1-4826-8C78-DB28ED4E171A}"/>
                </a:ext>
              </a:extLst>
            </xdr:cNvPr>
            <xdr:cNvSpPr>
              <a:spLocks/>
            </xdr:cNvSpPr>
          </xdr:nvSpPr>
          <xdr:spPr bwMode="auto">
            <a:xfrm>
              <a:off x="1673" y="55"/>
              <a:ext cx="105" cy="118"/>
            </a:xfrm>
            <a:custGeom>
              <a:avLst/>
              <a:gdLst>
                <a:gd name="T0" fmla="+- 0 1768 1673"/>
                <a:gd name="T1" fmla="*/ T0 w 105"/>
                <a:gd name="T2" fmla="+- 0 78 55"/>
                <a:gd name="T3" fmla="*/ 78 h 118"/>
                <a:gd name="T4" fmla="+- 0 1732 1673"/>
                <a:gd name="T5" fmla="*/ T4 w 105"/>
                <a:gd name="T6" fmla="+- 0 78 55"/>
                <a:gd name="T7" fmla="*/ 78 h 118"/>
                <a:gd name="T8" fmla="+- 0 1737 1673"/>
                <a:gd name="T9" fmla="*/ T8 w 105"/>
                <a:gd name="T10" fmla="+- 0 80 55"/>
                <a:gd name="T11" fmla="*/ 80 h 118"/>
                <a:gd name="T12" fmla="+- 0 1745 1673"/>
                <a:gd name="T13" fmla="*/ T12 w 105"/>
                <a:gd name="T14" fmla="+- 0 89 55"/>
                <a:gd name="T15" fmla="*/ 89 h 118"/>
                <a:gd name="T16" fmla="+- 0 1748 1673"/>
                <a:gd name="T17" fmla="*/ T16 w 105"/>
                <a:gd name="T18" fmla="+- 0 95 55"/>
                <a:gd name="T19" fmla="*/ 95 h 118"/>
                <a:gd name="T20" fmla="+- 0 1748 1673"/>
                <a:gd name="T21" fmla="*/ T20 w 105"/>
                <a:gd name="T22" fmla="+- 0 104 55"/>
                <a:gd name="T23" fmla="*/ 104 h 118"/>
                <a:gd name="T24" fmla="+- 0 1776 1673"/>
                <a:gd name="T25" fmla="*/ T24 w 105"/>
                <a:gd name="T26" fmla="+- 0 104 55"/>
                <a:gd name="T27" fmla="*/ 104 h 118"/>
                <a:gd name="T28" fmla="+- 0 1774 1673"/>
                <a:gd name="T29" fmla="*/ T28 w 105"/>
                <a:gd name="T30" fmla="+- 0 92 55"/>
                <a:gd name="T31" fmla="*/ 92 h 118"/>
                <a:gd name="T32" fmla="+- 0 1770 1673"/>
                <a:gd name="T33" fmla="*/ T32 w 105"/>
                <a:gd name="T34" fmla="+- 0 81 55"/>
                <a:gd name="T35" fmla="*/ 81 h 118"/>
                <a:gd name="T36" fmla="+- 0 1768 1673"/>
                <a:gd name="T37" fmla="*/ T36 w 105"/>
                <a:gd name="T38" fmla="+- 0 78 55"/>
                <a:gd name="T39" fmla="*/ 78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05" h="118">
                  <a:moveTo>
                    <a:pt x="95" y="23"/>
                  </a:moveTo>
                  <a:lnTo>
                    <a:pt x="59" y="23"/>
                  </a:lnTo>
                  <a:lnTo>
                    <a:pt x="64" y="25"/>
                  </a:lnTo>
                  <a:lnTo>
                    <a:pt x="72" y="34"/>
                  </a:lnTo>
                  <a:lnTo>
                    <a:pt x="75" y="40"/>
                  </a:lnTo>
                  <a:lnTo>
                    <a:pt x="75" y="49"/>
                  </a:lnTo>
                  <a:lnTo>
                    <a:pt x="103" y="49"/>
                  </a:lnTo>
                  <a:lnTo>
                    <a:pt x="101" y="37"/>
                  </a:lnTo>
                  <a:lnTo>
                    <a:pt x="97" y="26"/>
                  </a:lnTo>
                  <a:lnTo>
                    <a:pt x="95"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6" name="Group 265">
            <a:extLst>
              <a:ext uri="{FF2B5EF4-FFF2-40B4-BE49-F238E27FC236}">
                <a16:creationId xmlns:a16="http://schemas.microsoft.com/office/drawing/2014/main" id="{1C04BC6C-94C7-4D9F-8BB7-6E02D2F1BF70}"/>
              </a:ext>
            </a:extLst>
          </xdr:cNvPr>
          <xdr:cNvGrpSpPr>
            <a:grpSpLocks/>
          </xdr:cNvGrpSpPr>
        </xdr:nvGrpSpPr>
        <xdr:grpSpPr bwMode="auto">
          <a:xfrm>
            <a:off x="1790" y="55"/>
            <a:ext cx="105" cy="118"/>
            <a:chOff x="1790" y="55"/>
            <a:chExt cx="105" cy="118"/>
          </a:xfrm>
        </xdr:grpSpPr>
        <xdr:sp macro="" textlink="">
          <xdr:nvSpPr>
            <xdr:cNvPr id="334" name="Freeform 3956">
              <a:extLst>
                <a:ext uri="{FF2B5EF4-FFF2-40B4-BE49-F238E27FC236}">
                  <a16:creationId xmlns:a16="http://schemas.microsoft.com/office/drawing/2014/main" id="{0B544E80-DD4B-45CA-A7D8-23E8BFB3C4B4}"/>
                </a:ext>
              </a:extLst>
            </xdr:cNvPr>
            <xdr:cNvSpPr>
              <a:spLocks/>
            </xdr:cNvSpPr>
          </xdr:nvSpPr>
          <xdr:spPr bwMode="auto">
            <a:xfrm>
              <a:off x="1790" y="55"/>
              <a:ext cx="105" cy="118"/>
            </a:xfrm>
            <a:custGeom>
              <a:avLst/>
              <a:gdLst>
                <a:gd name="T0" fmla="+- 0 1820 1790"/>
                <a:gd name="T1" fmla="*/ T0 w 105"/>
                <a:gd name="T2" fmla="+- 0 133 55"/>
                <a:gd name="T3" fmla="*/ 133 h 118"/>
                <a:gd name="T4" fmla="+- 0 1790 1790"/>
                <a:gd name="T5" fmla="*/ T4 w 105"/>
                <a:gd name="T6" fmla="+- 0 137 55"/>
                <a:gd name="T7" fmla="*/ 137 h 118"/>
                <a:gd name="T8" fmla="+- 0 1793 1790"/>
                <a:gd name="T9" fmla="*/ T8 w 105"/>
                <a:gd name="T10" fmla="+- 0 148 55"/>
                <a:gd name="T11" fmla="*/ 148 h 118"/>
                <a:gd name="T12" fmla="+- 0 1799 1790"/>
                <a:gd name="T13" fmla="*/ T12 w 105"/>
                <a:gd name="T14" fmla="+- 0 156 55"/>
                <a:gd name="T15" fmla="*/ 156 h 118"/>
                <a:gd name="T16" fmla="+- 0 1817 1790"/>
                <a:gd name="T17" fmla="*/ T16 w 105"/>
                <a:gd name="T18" fmla="+- 0 169 55"/>
                <a:gd name="T19" fmla="*/ 169 h 118"/>
                <a:gd name="T20" fmla="+- 0 1829 1790"/>
                <a:gd name="T21" fmla="*/ T20 w 105"/>
                <a:gd name="T22" fmla="+- 0 172 55"/>
                <a:gd name="T23" fmla="*/ 172 h 118"/>
                <a:gd name="T24" fmla="+- 0 1861 1790"/>
                <a:gd name="T25" fmla="*/ T24 w 105"/>
                <a:gd name="T26" fmla="+- 0 172 55"/>
                <a:gd name="T27" fmla="*/ 172 h 118"/>
                <a:gd name="T28" fmla="+- 0 1874 1790"/>
                <a:gd name="T29" fmla="*/ T28 w 105"/>
                <a:gd name="T30" fmla="+- 0 168 55"/>
                <a:gd name="T31" fmla="*/ 168 h 118"/>
                <a:gd name="T32" fmla="+- 0 1891 1790"/>
                <a:gd name="T33" fmla="*/ T32 w 105"/>
                <a:gd name="T34" fmla="+- 0 154 55"/>
                <a:gd name="T35" fmla="*/ 154 h 118"/>
                <a:gd name="T36" fmla="+- 0 1892 1790"/>
                <a:gd name="T37" fmla="*/ T36 w 105"/>
                <a:gd name="T38" fmla="+- 0 151 55"/>
                <a:gd name="T39" fmla="*/ 151 h 118"/>
                <a:gd name="T40" fmla="+- 0 1837 1790"/>
                <a:gd name="T41" fmla="*/ T40 w 105"/>
                <a:gd name="T42" fmla="+- 0 151 55"/>
                <a:gd name="T43" fmla="*/ 151 h 118"/>
                <a:gd name="T44" fmla="+- 0 1832 1790"/>
                <a:gd name="T45" fmla="*/ T44 w 105"/>
                <a:gd name="T46" fmla="+- 0 149 55"/>
                <a:gd name="T47" fmla="*/ 149 h 118"/>
                <a:gd name="T48" fmla="+- 0 1824 1790"/>
                <a:gd name="T49" fmla="*/ T48 w 105"/>
                <a:gd name="T50" fmla="+- 0 143 55"/>
                <a:gd name="T51" fmla="*/ 143 h 118"/>
                <a:gd name="T52" fmla="+- 0 1822 1790"/>
                <a:gd name="T53" fmla="*/ T52 w 105"/>
                <a:gd name="T54" fmla="+- 0 139 55"/>
                <a:gd name="T55" fmla="*/ 139 h 118"/>
                <a:gd name="T56" fmla="+- 0 1820 1790"/>
                <a:gd name="T57" fmla="*/ T56 w 105"/>
                <a:gd name="T58" fmla="+- 0 133 55"/>
                <a:gd name="T59" fmla="*/ 133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05" h="118">
                  <a:moveTo>
                    <a:pt x="30" y="78"/>
                  </a:moveTo>
                  <a:lnTo>
                    <a:pt x="0" y="82"/>
                  </a:lnTo>
                  <a:lnTo>
                    <a:pt x="3" y="93"/>
                  </a:lnTo>
                  <a:lnTo>
                    <a:pt x="9" y="101"/>
                  </a:lnTo>
                  <a:lnTo>
                    <a:pt x="27" y="114"/>
                  </a:lnTo>
                  <a:lnTo>
                    <a:pt x="39" y="117"/>
                  </a:lnTo>
                  <a:lnTo>
                    <a:pt x="71" y="117"/>
                  </a:lnTo>
                  <a:lnTo>
                    <a:pt x="84" y="113"/>
                  </a:lnTo>
                  <a:lnTo>
                    <a:pt x="101" y="99"/>
                  </a:lnTo>
                  <a:lnTo>
                    <a:pt x="102" y="96"/>
                  </a:lnTo>
                  <a:lnTo>
                    <a:pt x="47" y="96"/>
                  </a:lnTo>
                  <a:lnTo>
                    <a:pt x="42" y="94"/>
                  </a:lnTo>
                  <a:lnTo>
                    <a:pt x="34" y="88"/>
                  </a:lnTo>
                  <a:lnTo>
                    <a:pt x="32" y="84"/>
                  </a:lnTo>
                  <a:lnTo>
                    <a:pt x="30" y="7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5" name="Freeform 3957">
              <a:extLst>
                <a:ext uri="{FF2B5EF4-FFF2-40B4-BE49-F238E27FC236}">
                  <a16:creationId xmlns:a16="http://schemas.microsoft.com/office/drawing/2014/main" id="{DE25808A-461E-4615-BCC3-52F412A310E5}"/>
                </a:ext>
              </a:extLst>
            </xdr:cNvPr>
            <xdr:cNvSpPr>
              <a:spLocks/>
            </xdr:cNvSpPr>
          </xdr:nvSpPr>
          <xdr:spPr bwMode="auto">
            <a:xfrm>
              <a:off x="1790" y="55"/>
              <a:ext cx="105" cy="118"/>
            </a:xfrm>
            <a:custGeom>
              <a:avLst/>
              <a:gdLst>
                <a:gd name="T0" fmla="+- 0 1857 1790"/>
                <a:gd name="T1" fmla="*/ T0 w 105"/>
                <a:gd name="T2" fmla="+- 0 55 55"/>
                <a:gd name="T3" fmla="*/ 55 h 118"/>
                <a:gd name="T4" fmla="+- 0 1826 1790"/>
                <a:gd name="T5" fmla="*/ T4 w 105"/>
                <a:gd name="T6" fmla="+- 0 55 55"/>
                <a:gd name="T7" fmla="*/ 55 h 118"/>
                <a:gd name="T8" fmla="+- 0 1814 1790"/>
                <a:gd name="T9" fmla="*/ T8 w 105"/>
                <a:gd name="T10" fmla="+- 0 58 55"/>
                <a:gd name="T11" fmla="*/ 58 h 118"/>
                <a:gd name="T12" fmla="+- 0 1798 1790"/>
                <a:gd name="T13" fmla="*/ T12 w 105"/>
                <a:gd name="T14" fmla="+- 0 71 55"/>
                <a:gd name="T15" fmla="*/ 71 h 118"/>
                <a:gd name="T16" fmla="+- 0 1795 1790"/>
                <a:gd name="T17" fmla="*/ T16 w 105"/>
                <a:gd name="T18" fmla="+- 0 79 55"/>
                <a:gd name="T19" fmla="*/ 79 h 118"/>
                <a:gd name="T20" fmla="+- 0 1795 1790"/>
                <a:gd name="T21" fmla="*/ T20 w 105"/>
                <a:gd name="T22" fmla="+- 0 100 55"/>
                <a:gd name="T23" fmla="*/ 100 h 118"/>
                <a:gd name="T24" fmla="+- 0 1799 1790"/>
                <a:gd name="T25" fmla="*/ T24 w 105"/>
                <a:gd name="T26" fmla="+- 0 108 55"/>
                <a:gd name="T27" fmla="*/ 108 h 118"/>
                <a:gd name="T28" fmla="+- 0 1858 1790"/>
                <a:gd name="T29" fmla="*/ T28 w 105"/>
                <a:gd name="T30" fmla="+- 0 130 55"/>
                <a:gd name="T31" fmla="*/ 130 h 118"/>
                <a:gd name="T32" fmla="+- 0 1862 1790"/>
                <a:gd name="T33" fmla="*/ T32 w 105"/>
                <a:gd name="T34" fmla="+- 0 131 55"/>
                <a:gd name="T35" fmla="*/ 131 h 118"/>
                <a:gd name="T36" fmla="+- 0 1863 1790"/>
                <a:gd name="T37" fmla="*/ T36 w 105"/>
                <a:gd name="T38" fmla="+- 0 133 55"/>
                <a:gd name="T39" fmla="*/ 133 h 118"/>
                <a:gd name="T40" fmla="+- 0 1865 1790"/>
                <a:gd name="T41" fmla="*/ T40 w 105"/>
                <a:gd name="T42" fmla="+- 0 134 55"/>
                <a:gd name="T43" fmla="*/ 134 h 118"/>
                <a:gd name="T44" fmla="+- 0 1865 1790"/>
                <a:gd name="T45" fmla="*/ T44 w 105"/>
                <a:gd name="T46" fmla="+- 0 136 55"/>
                <a:gd name="T47" fmla="*/ 136 h 118"/>
                <a:gd name="T48" fmla="+- 0 1865 1790"/>
                <a:gd name="T49" fmla="*/ T48 w 105"/>
                <a:gd name="T50" fmla="+- 0 142 55"/>
                <a:gd name="T51" fmla="*/ 142 h 118"/>
                <a:gd name="T52" fmla="+- 0 1864 1790"/>
                <a:gd name="T53" fmla="*/ T52 w 105"/>
                <a:gd name="T54" fmla="+- 0 144 55"/>
                <a:gd name="T55" fmla="*/ 144 h 118"/>
                <a:gd name="T56" fmla="+- 0 1861 1790"/>
                <a:gd name="T57" fmla="*/ T56 w 105"/>
                <a:gd name="T58" fmla="+- 0 146 55"/>
                <a:gd name="T59" fmla="*/ 146 h 118"/>
                <a:gd name="T60" fmla="+- 0 1858 1790"/>
                <a:gd name="T61" fmla="*/ T60 w 105"/>
                <a:gd name="T62" fmla="+- 0 149 55"/>
                <a:gd name="T63" fmla="*/ 149 h 118"/>
                <a:gd name="T64" fmla="+- 0 1852 1790"/>
                <a:gd name="T65" fmla="*/ T64 w 105"/>
                <a:gd name="T66" fmla="+- 0 151 55"/>
                <a:gd name="T67" fmla="*/ 151 h 118"/>
                <a:gd name="T68" fmla="+- 0 1892 1790"/>
                <a:gd name="T69" fmla="*/ T68 w 105"/>
                <a:gd name="T70" fmla="+- 0 151 55"/>
                <a:gd name="T71" fmla="*/ 151 h 118"/>
                <a:gd name="T72" fmla="+- 0 1895 1790"/>
                <a:gd name="T73" fmla="*/ T72 w 105"/>
                <a:gd name="T74" fmla="+- 0 145 55"/>
                <a:gd name="T75" fmla="*/ 145 h 118"/>
                <a:gd name="T76" fmla="+- 0 1895 1790"/>
                <a:gd name="T77" fmla="*/ T76 w 105"/>
                <a:gd name="T78" fmla="+- 0 125 55"/>
                <a:gd name="T79" fmla="*/ 125 h 118"/>
                <a:gd name="T80" fmla="+- 0 1837 1790"/>
                <a:gd name="T81" fmla="*/ T80 w 105"/>
                <a:gd name="T82" fmla="+- 0 96 55"/>
                <a:gd name="T83" fmla="*/ 96 h 118"/>
                <a:gd name="T84" fmla="+- 0 1828 1790"/>
                <a:gd name="T85" fmla="*/ T84 w 105"/>
                <a:gd name="T86" fmla="+- 0 93 55"/>
                <a:gd name="T87" fmla="*/ 93 h 118"/>
                <a:gd name="T88" fmla="+- 0 1823 1790"/>
                <a:gd name="T89" fmla="*/ T88 w 105"/>
                <a:gd name="T90" fmla="+- 0 89 55"/>
                <a:gd name="T91" fmla="*/ 89 h 118"/>
                <a:gd name="T92" fmla="+- 0 1822 1790"/>
                <a:gd name="T93" fmla="*/ T92 w 105"/>
                <a:gd name="T94" fmla="+- 0 88 55"/>
                <a:gd name="T95" fmla="*/ 88 h 118"/>
                <a:gd name="T96" fmla="+- 0 1822 1790"/>
                <a:gd name="T97" fmla="*/ T96 w 105"/>
                <a:gd name="T98" fmla="+- 0 83 55"/>
                <a:gd name="T99" fmla="*/ 83 h 118"/>
                <a:gd name="T100" fmla="+- 0 1823 1790"/>
                <a:gd name="T101" fmla="*/ T100 w 105"/>
                <a:gd name="T102" fmla="+- 0 81 55"/>
                <a:gd name="T103" fmla="*/ 81 h 118"/>
                <a:gd name="T104" fmla="+- 0 1825 1790"/>
                <a:gd name="T105" fmla="*/ T104 w 105"/>
                <a:gd name="T106" fmla="+- 0 79 55"/>
                <a:gd name="T107" fmla="*/ 79 h 118"/>
                <a:gd name="T108" fmla="+- 0 1829 1790"/>
                <a:gd name="T109" fmla="*/ T108 w 105"/>
                <a:gd name="T110" fmla="+- 0 77 55"/>
                <a:gd name="T111" fmla="*/ 77 h 118"/>
                <a:gd name="T112" fmla="+- 0 1834 1790"/>
                <a:gd name="T113" fmla="*/ T112 w 105"/>
                <a:gd name="T114" fmla="+- 0 76 55"/>
                <a:gd name="T115" fmla="*/ 76 h 118"/>
                <a:gd name="T116" fmla="+- 0 1889 1790"/>
                <a:gd name="T117" fmla="*/ T116 w 105"/>
                <a:gd name="T118" fmla="+- 0 76 55"/>
                <a:gd name="T119" fmla="*/ 76 h 118"/>
                <a:gd name="T120" fmla="+- 0 1888 1790"/>
                <a:gd name="T121" fmla="*/ T120 w 105"/>
                <a:gd name="T122" fmla="+- 0 75 55"/>
                <a:gd name="T123" fmla="*/ 75 h 118"/>
                <a:gd name="T124" fmla="+- 0 1883 1790"/>
                <a:gd name="T125" fmla="*/ T124 w 105"/>
                <a:gd name="T126" fmla="+- 0 67 55"/>
                <a:gd name="T127" fmla="*/ 67 h 118"/>
                <a:gd name="T128" fmla="+- 0 1868 1790"/>
                <a:gd name="T129" fmla="*/ T128 w 105"/>
                <a:gd name="T130" fmla="+- 0 57 55"/>
                <a:gd name="T131" fmla="*/ 57 h 118"/>
                <a:gd name="T132" fmla="+- 0 1857 1790"/>
                <a:gd name="T133" fmla="*/ T132 w 105"/>
                <a:gd name="T134" fmla="+- 0 55 55"/>
                <a:gd name="T13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Lst>
              <a:rect l="0" t="0" r="r" b="b"/>
              <a:pathLst>
                <a:path w="105" h="118">
                  <a:moveTo>
                    <a:pt x="67" y="0"/>
                  </a:moveTo>
                  <a:lnTo>
                    <a:pt x="36" y="0"/>
                  </a:lnTo>
                  <a:lnTo>
                    <a:pt x="24" y="3"/>
                  </a:lnTo>
                  <a:lnTo>
                    <a:pt x="8" y="16"/>
                  </a:lnTo>
                  <a:lnTo>
                    <a:pt x="5" y="24"/>
                  </a:lnTo>
                  <a:lnTo>
                    <a:pt x="5" y="45"/>
                  </a:lnTo>
                  <a:lnTo>
                    <a:pt x="9" y="53"/>
                  </a:lnTo>
                  <a:lnTo>
                    <a:pt x="68" y="75"/>
                  </a:lnTo>
                  <a:lnTo>
                    <a:pt x="72" y="76"/>
                  </a:lnTo>
                  <a:lnTo>
                    <a:pt x="73" y="78"/>
                  </a:lnTo>
                  <a:lnTo>
                    <a:pt x="75" y="79"/>
                  </a:lnTo>
                  <a:lnTo>
                    <a:pt x="75" y="81"/>
                  </a:lnTo>
                  <a:lnTo>
                    <a:pt x="75" y="87"/>
                  </a:lnTo>
                  <a:lnTo>
                    <a:pt x="74" y="89"/>
                  </a:lnTo>
                  <a:lnTo>
                    <a:pt x="71" y="91"/>
                  </a:lnTo>
                  <a:lnTo>
                    <a:pt x="68" y="94"/>
                  </a:lnTo>
                  <a:lnTo>
                    <a:pt x="62" y="96"/>
                  </a:lnTo>
                  <a:lnTo>
                    <a:pt x="102" y="96"/>
                  </a:lnTo>
                  <a:lnTo>
                    <a:pt x="105" y="90"/>
                  </a:lnTo>
                  <a:lnTo>
                    <a:pt x="105" y="70"/>
                  </a:lnTo>
                  <a:lnTo>
                    <a:pt x="47" y="41"/>
                  </a:lnTo>
                  <a:lnTo>
                    <a:pt x="38" y="38"/>
                  </a:lnTo>
                  <a:lnTo>
                    <a:pt x="33" y="34"/>
                  </a:lnTo>
                  <a:lnTo>
                    <a:pt x="32" y="33"/>
                  </a:lnTo>
                  <a:lnTo>
                    <a:pt x="32" y="28"/>
                  </a:lnTo>
                  <a:lnTo>
                    <a:pt x="33" y="26"/>
                  </a:lnTo>
                  <a:lnTo>
                    <a:pt x="35" y="24"/>
                  </a:lnTo>
                  <a:lnTo>
                    <a:pt x="39" y="22"/>
                  </a:lnTo>
                  <a:lnTo>
                    <a:pt x="44" y="21"/>
                  </a:lnTo>
                  <a:lnTo>
                    <a:pt x="99" y="21"/>
                  </a:lnTo>
                  <a:lnTo>
                    <a:pt x="98" y="20"/>
                  </a:lnTo>
                  <a:lnTo>
                    <a:pt x="93" y="12"/>
                  </a:lnTo>
                  <a:lnTo>
                    <a:pt x="78" y="2"/>
                  </a:lnTo>
                  <a:lnTo>
                    <a:pt x="6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6" name="Freeform 3958">
              <a:extLst>
                <a:ext uri="{FF2B5EF4-FFF2-40B4-BE49-F238E27FC236}">
                  <a16:creationId xmlns:a16="http://schemas.microsoft.com/office/drawing/2014/main" id="{10F8204B-F90B-49C9-BA24-D8B47A410C2B}"/>
                </a:ext>
              </a:extLst>
            </xdr:cNvPr>
            <xdr:cNvSpPr>
              <a:spLocks/>
            </xdr:cNvSpPr>
          </xdr:nvSpPr>
          <xdr:spPr bwMode="auto">
            <a:xfrm>
              <a:off x="1790" y="55"/>
              <a:ext cx="105" cy="118"/>
            </a:xfrm>
            <a:custGeom>
              <a:avLst/>
              <a:gdLst>
                <a:gd name="T0" fmla="+- 0 1889 1790"/>
                <a:gd name="T1" fmla="*/ T0 w 105"/>
                <a:gd name="T2" fmla="+- 0 76 55"/>
                <a:gd name="T3" fmla="*/ 76 h 118"/>
                <a:gd name="T4" fmla="+- 0 1848 1790"/>
                <a:gd name="T5" fmla="*/ T4 w 105"/>
                <a:gd name="T6" fmla="+- 0 76 55"/>
                <a:gd name="T7" fmla="*/ 76 h 118"/>
                <a:gd name="T8" fmla="+- 0 1853 1790"/>
                <a:gd name="T9" fmla="*/ T8 w 105"/>
                <a:gd name="T10" fmla="+- 0 77 55"/>
                <a:gd name="T11" fmla="*/ 77 h 118"/>
                <a:gd name="T12" fmla="+- 0 1860 1790"/>
                <a:gd name="T13" fmla="*/ T12 w 105"/>
                <a:gd name="T14" fmla="+- 0 82 55"/>
                <a:gd name="T15" fmla="*/ 82 h 118"/>
                <a:gd name="T16" fmla="+- 0 1862 1790"/>
                <a:gd name="T17" fmla="*/ T16 w 105"/>
                <a:gd name="T18" fmla="+- 0 85 55"/>
                <a:gd name="T19" fmla="*/ 85 h 118"/>
                <a:gd name="T20" fmla="+- 0 1863 1790"/>
                <a:gd name="T21" fmla="*/ T20 w 105"/>
                <a:gd name="T22" fmla="+- 0 90 55"/>
                <a:gd name="T23" fmla="*/ 90 h 118"/>
                <a:gd name="T24" fmla="+- 0 1891 1790"/>
                <a:gd name="T25" fmla="*/ T24 w 105"/>
                <a:gd name="T26" fmla="+- 0 85 55"/>
                <a:gd name="T27" fmla="*/ 85 h 118"/>
                <a:gd name="T28" fmla="+- 0 1889 1790"/>
                <a:gd name="T29" fmla="*/ T28 w 105"/>
                <a:gd name="T30" fmla="+- 0 76 55"/>
                <a:gd name="T31" fmla="*/ 76 h 11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5" h="118">
                  <a:moveTo>
                    <a:pt x="99" y="21"/>
                  </a:moveTo>
                  <a:lnTo>
                    <a:pt x="58" y="21"/>
                  </a:lnTo>
                  <a:lnTo>
                    <a:pt x="63" y="22"/>
                  </a:lnTo>
                  <a:lnTo>
                    <a:pt x="70" y="27"/>
                  </a:lnTo>
                  <a:lnTo>
                    <a:pt x="72" y="30"/>
                  </a:lnTo>
                  <a:lnTo>
                    <a:pt x="73" y="35"/>
                  </a:lnTo>
                  <a:lnTo>
                    <a:pt x="101" y="30"/>
                  </a:lnTo>
                  <a:lnTo>
                    <a:pt x="99" y="2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7" name="Group 266">
            <a:extLst>
              <a:ext uri="{FF2B5EF4-FFF2-40B4-BE49-F238E27FC236}">
                <a16:creationId xmlns:a16="http://schemas.microsoft.com/office/drawing/2014/main" id="{706F4958-E602-40CF-96F6-28F4BCC3DB22}"/>
              </a:ext>
            </a:extLst>
          </xdr:cNvPr>
          <xdr:cNvGrpSpPr>
            <a:grpSpLocks/>
          </xdr:cNvGrpSpPr>
        </xdr:nvGrpSpPr>
        <xdr:grpSpPr bwMode="auto">
          <a:xfrm>
            <a:off x="1905" y="18"/>
            <a:ext cx="67" cy="155"/>
            <a:chOff x="1905" y="18"/>
            <a:chExt cx="67" cy="155"/>
          </a:xfrm>
        </xdr:grpSpPr>
        <xdr:sp macro="" textlink="">
          <xdr:nvSpPr>
            <xdr:cNvPr id="330" name="Freeform 3960">
              <a:extLst>
                <a:ext uri="{FF2B5EF4-FFF2-40B4-BE49-F238E27FC236}">
                  <a16:creationId xmlns:a16="http://schemas.microsoft.com/office/drawing/2014/main" id="{2D18B79D-1E69-4F52-9361-CE7D77FA05F0}"/>
                </a:ext>
              </a:extLst>
            </xdr:cNvPr>
            <xdr:cNvSpPr>
              <a:spLocks/>
            </xdr:cNvSpPr>
          </xdr:nvSpPr>
          <xdr:spPr bwMode="auto">
            <a:xfrm>
              <a:off x="1905" y="18"/>
              <a:ext cx="67" cy="155"/>
            </a:xfrm>
            <a:custGeom>
              <a:avLst/>
              <a:gdLst>
                <a:gd name="T0" fmla="+- 0 1948 1905"/>
                <a:gd name="T1" fmla="*/ T0 w 67"/>
                <a:gd name="T2" fmla="+- 0 81 18"/>
                <a:gd name="T3" fmla="*/ 81 h 155"/>
                <a:gd name="T4" fmla="+- 0 1918 1905"/>
                <a:gd name="T5" fmla="*/ T4 w 67"/>
                <a:gd name="T6" fmla="+- 0 81 18"/>
                <a:gd name="T7" fmla="*/ 81 h 155"/>
                <a:gd name="T8" fmla="+- 0 1919 1905"/>
                <a:gd name="T9" fmla="*/ T8 w 67"/>
                <a:gd name="T10" fmla="+- 0 144 18"/>
                <a:gd name="T11" fmla="*/ 144 h 155"/>
                <a:gd name="T12" fmla="+- 0 1919 1905"/>
                <a:gd name="T13" fmla="*/ T12 w 67"/>
                <a:gd name="T14" fmla="+- 0 147 18"/>
                <a:gd name="T15" fmla="*/ 147 h 155"/>
                <a:gd name="T16" fmla="+- 0 1919 1905"/>
                <a:gd name="T17" fmla="*/ T16 w 67"/>
                <a:gd name="T18" fmla="+- 0 151 18"/>
                <a:gd name="T19" fmla="*/ 151 h 155"/>
                <a:gd name="T20" fmla="+- 0 1920 1905"/>
                <a:gd name="T21" fmla="*/ T20 w 67"/>
                <a:gd name="T22" fmla="+- 0 156 18"/>
                <a:gd name="T23" fmla="*/ 156 h 155"/>
                <a:gd name="T24" fmla="+- 0 1942 1905"/>
                <a:gd name="T25" fmla="*/ T24 w 67"/>
                <a:gd name="T26" fmla="+- 0 172 18"/>
                <a:gd name="T27" fmla="*/ 172 h 155"/>
                <a:gd name="T28" fmla="+- 0 1956 1905"/>
                <a:gd name="T29" fmla="*/ T28 w 67"/>
                <a:gd name="T30" fmla="+- 0 172 18"/>
                <a:gd name="T31" fmla="*/ 172 h 155"/>
                <a:gd name="T32" fmla="+- 0 1964 1905"/>
                <a:gd name="T33" fmla="*/ T32 w 67"/>
                <a:gd name="T34" fmla="+- 0 170 18"/>
                <a:gd name="T35" fmla="*/ 170 h 155"/>
                <a:gd name="T36" fmla="+- 0 1971 1905"/>
                <a:gd name="T37" fmla="*/ T36 w 67"/>
                <a:gd name="T38" fmla="+- 0 168 18"/>
                <a:gd name="T39" fmla="*/ 168 h 155"/>
                <a:gd name="T40" fmla="+- 0 1969 1905"/>
                <a:gd name="T41" fmla="*/ T40 w 67"/>
                <a:gd name="T42" fmla="+- 0 147 18"/>
                <a:gd name="T43" fmla="*/ 147 h 155"/>
                <a:gd name="T44" fmla="+- 0 1954 1905"/>
                <a:gd name="T45" fmla="*/ T44 w 67"/>
                <a:gd name="T46" fmla="+- 0 147 18"/>
                <a:gd name="T47" fmla="*/ 147 h 155"/>
                <a:gd name="T48" fmla="+- 0 1953 1905"/>
                <a:gd name="T49" fmla="*/ T48 w 67"/>
                <a:gd name="T50" fmla="+- 0 147 18"/>
                <a:gd name="T51" fmla="*/ 147 h 155"/>
                <a:gd name="T52" fmla="+- 0 1950 1905"/>
                <a:gd name="T53" fmla="*/ T52 w 67"/>
                <a:gd name="T54" fmla="+- 0 145 18"/>
                <a:gd name="T55" fmla="*/ 145 h 155"/>
                <a:gd name="T56" fmla="+- 0 1949 1905"/>
                <a:gd name="T57" fmla="*/ T56 w 67"/>
                <a:gd name="T58" fmla="+- 0 144 18"/>
                <a:gd name="T59" fmla="*/ 144 h 155"/>
                <a:gd name="T60" fmla="+- 0 1948 1905"/>
                <a:gd name="T61" fmla="*/ T60 w 67"/>
                <a:gd name="T62" fmla="+- 0 141 18"/>
                <a:gd name="T63" fmla="*/ 141 h 155"/>
                <a:gd name="T64" fmla="+- 0 1948 1905"/>
                <a:gd name="T65" fmla="*/ T64 w 67"/>
                <a:gd name="T66" fmla="+- 0 81 18"/>
                <a:gd name="T67" fmla="*/ 81 h 15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67" h="155">
                  <a:moveTo>
                    <a:pt x="43" y="63"/>
                  </a:moveTo>
                  <a:lnTo>
                    <a:pt x="13" y="63"/>
                  </a:lnTo>
                  <a:lnTo>
                    <a:pt x="14" y="126"/>
                  </a:lnTo>
                  <a:lnTo>
                    <a:pt x="14" y="129"/>
                  </a:lnTo>
                  <a:lnTo>
                    <a:pt x="14" y="133"/>
                  </a:lnTo>
                  <a:lnTo>
                    <a:pt x="15" y="138"/>
                  </a:lnTo>
                  <a:lnTo>
                    <a:pt x="37" y="154"/>
                  </a:lnTo>
                  <a:lnTo>
                    <a:pt x="51" y="154"/>
                  </a:lnTo>
                  <a:lnTo>
                    <a:pt x="59" y="152"/>
                  </a:lnTo>
                  <a:lnTo>
                    <a:pt x="66" y="150"/>
                  </a:lnTo>
                  <a:lnTo>
                    <a:pt x="64" y="129"/>
                  </a:lnTo>
                  <a:lnTo>
                    <a:pt x="49" y="129"/>
                  </a:lnTo>
                  <a:lnTo>
                    <a:pt x="48" y="129"/>
                  </a:lnTo>
                  <a:lnTo>
                    <a:pt x="45" y="127"/>
                  </a:lnTo>
                  <a:lnTo>
                    <a:pt x="44" y="126"/>
                  </a:lnTo>
                  <a:lnTo>
                    <a:pt x="43" y="123"/>
                  </a:lnTo>
                  <a:lnTo>
                    <a:pt x="43" y="6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1" name="Freeform 3961">
              <a:extLst>
                <a:ext uri="{FF2B5EF4-FFF2-40B4-BE49-F238E27FC236}">
                  <a16:creationId xmlns:a16="http://schemas.microsoft.com/office/drawing/2014/main" id="{18E9204D-465C-4D6C-BD91-3920D192F131}"/>
                </a:ext>
              </a:extLst>
            </xdr:cNvPr>
            <xdr:cNvSpPr>
              <a:spLocks/>
            </xdr:cNvSpPr>
          </xdr:nvSpPr>
          <xdr:spPr bwMode="auto">
            <a:xfrm>
              <a:off x="1905" y="18"/>
              <a:ext cx="67" cy="155"/>
            </a:xfrm>
            <a:custGeom>
              <a:avLst/>
              <a:gdLst>
                <a:gd name="T0" fmla="+- 0 1968 1905"/>
                <a:gd name="T1" fmla="*/ T0 w 67"/>
                <a:gd name="T2" fmla="+- 0 145 18"/>
                <a:gd name="T3" fmla="*/ 145 h 155"/>
                <a:gd name="T4" fmla="+- 0 1963 1905"/>
                <a:gd name="T5" fmla="*/ T4 w 67"/>
                <a:gd name="T6" fmla="+- 0 146 18"/>
                <a:gd name="T7" fmla="*/ 146 h 155"/>
                <a:gd name="T8" fmla="+- 0 1959 1905"/>
                <a:gd name="T9" fmla="*/ T8 w 67"/>
                <a:gd name="T10" fmla="+- 0 147 18"/>
                <a:gd name="T11" fmla="*/ 147 h 155"/>
                <a:gd name="T12" fmla="+- 0 1969 1905"/>
                <a:gd name="T13" fmla="*/ T12 w 67"/>
                <a:gd name="T14" fmla="+- 0 147 18"/>
                <a:gd name="T15" fmla="*/ 147 h 155"/>
                <a:gd name="T16" fmla="+- 0 1968 1905"/>
                <a:gd name="T17" fmla="*/ T16 w 67"/>
                <a:gd name="T18" fmla="+- 0 145 18"/>
                <a:gd name="T19" fmla="*/ 145 h 155"/>
              </a:gdLst>
              <a:ahLst/>
              <a:cxnLst>
                <a:cxn ang="0">
                  <a:pos x="T1" y="T3"/>
                </a:cxn>
                <a:cxn ang="0">
                  <a:pos x="T5" y="T7"/>
                </a:cxn>
                <a:cxn ang="0">
                  <a:pos x="T9" y="T11"/>
                </a:cxn>
                <a:cxn ang="0">
                  <a:pos x="T13" y="T15"/>
                </a:cxn>
                <a:cxn ang="0">
                  <a:pos x="T17" y="T19"/>
                </a:cxn>
              </a:cxnLst>
              <a:rect l="0" t="0" r="r" b="b"/>
              <a:pathLst>
                <a:path w="67" h="155">
                  <a:moveTo>
                    <a:pt x="63" y="127"/>
                  </a:moveTo>
                  <a:lnTo>
                    <a:pt x="58" y="128"/>
                  </a:lnTo>
                  <a:lnTo>
                    <a:pt x="54" y="129"/>
                  </a:lnTo>
                  <a:lnTo>
                    <a:pt x="64" y="129"/>
                  </a:lnTo>
                  <a:lnTo>
                    <a:pt x="63" y="1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2" name="Freeform 3962">
              <a:extLst>
                <a:ext uri="{FF2B5EF4-FFF2-40B4-BE49-F238E27FC236}">
                  <a16:creationId xmlns:a16="http://schemas.microsoft.com/office/drawing/2014/main" id="{DC380781-5473-4A78-AB88-4DD5617CAE58}"/>
                </a:ext>
              </a:extLst>
            </xdr:cNvPr>
            <xdr:cNvSpPr>
              <a:spLocks/>
            </xdr:cNvSpPr>
          </xdr:nvSpPr>
          <xdr:spPr bwMode="auto">
            <a:xfrm>
              <a:off x="1905" y="18"/>
              <a:ext cx="67" cy="155"/>
            </a:xfrm>
            <a:custGeom>
              <a:avLst/>
              <a:gdLst>
                <a:gd name="T0" fmla="+- 0 1968 1905"/>
                <a:gd name="T1" fmla="*/ T0 w 67"/>
                <a:gd name="T2" fmla="+- 0 57 18"/>
                <a:gd name="T3" fmla="*/ 57 h 155"/>
                <a:gd name="T4" fmla="+- 0 1905 1905"/>
                <a:gd name="T5" fmla="*/ T4 w 67"/>
                <a:gd name="T6" fmla="+- 0 57 18"/>
                <a:gd name="T7" fmla="*/ 57 h 155"/>
                <a:gd name="T8" fmla="+- 0 1905 1905"/>
                <a:gd name="T9" fmla="*/ T8 w 67"/>
                <a:gd name="T10" fmla="+- 0 81 18"/>
                <a:gd name="T11" fmla="*/ 81 h 155"/>
                <a:gd name="T12" fmla="+- 0 1968 1905"/>
                <a:gd name="T13" fmla="*/ T12 w 67"/>
                <a:gd name="T14" fmla="+- 0 81 18"/>
                <a:gd name="T15" fmla="*/ 81 h 155"/>
                <a:gd name="T16" fmla="+- 0 1968 1905"/>
                <a:gd name="T17" fmla="*/ T16 w 67"/>
                <a:gd name="T18" fmla="+- 0 57 18"/>
                <a:gd name="T19" fmla="*/ 57 h 155"/>
              </a:gdLst>
              <a:ahLst/>
              <a:cxnLst>
                <a:cxn ang="0">
                  <a:pos x="T1" y="T3"/>
                </a:cxn>
                <a:cxn ang="0">
                  <a:pos x="T5" y="T7"/>
                </a:cxn>
                <a:cxn ang="0">
                  <a:pos x="T9" y="T11"/>
                </a:cxn>
                <a:cxn ang="0">
                  <a:pos x="T13" y="T15"/>
                </a:cxn>
                <a:cxn ang="0">
                  <a:pos x="T17" y="T19"/>
                </a:cxn>
              </a:cxnLst>
              <a:rect l="0" t="0" r="r" b="b"/>
              <a:pathLst>
                <a:path w="67" h="155">
                  <a:moveTo>
                    <a:pt x="63" y="39"/>
                  </a:moveTo>
                  <a:lnTo>
                    <a:pt x="0" y="39"/>
                  </a:lnTo>
                  <a:lnTo>
                    <a:pt x="0" y="63"/>
                  </a:lnTo>
                  <a:lnTo>
                    <a:pt x="63" y="63"/>
                  </a:lnTo>
                  <a:lnTo>
                    <a:pt x="63" y="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33" name="Freeform 3963">
              <a:extLst>
                <a:ext uri="{FF2B5EF4-FFF2-40B4-BE49-F238E27FC236}">
                  <a16:creationId xmlns:a16="http://schemas.microsoft.com/office/drawing/2014/main" id="{C4D6CB75-AA67-45FF-B037-5619D1EA4D6B}"/>
                </a:ext>
              </a:extLst>
            </xdr:cNvPr>
            <xdr:cNvSpPr>
              <a:spLocks/>
            </xdr:cNvSpPr>
          </xdr:nvSpPr>
          <xdr:spPr bwMode="auto">
            <a:xfrm>
              <a:off x="1905" y="18"/>
              <a:ext cx="67" cy="155"/>
            </a:xfrm>
            <a:custGeom>
              <a:avLst/>
              <a:gdLst>
                <a:gd name="T0" fmla="+- 0 1948 1905"/>
                <a:gd name="T1" fmla="*/ T0 w 67"/>
                <a:gd name="T2" fmla="+- 0 18 18"/>
                <a:gd name="T3" fmla="*/ 18 h 155"/>
                <a:gd name="T4" fmla="+- 0 1918 1905"/>
                <a:gd name="T5" fmla="*/ T4 w 67"/>
                <a:gd name="T6" fmla="+- 0 35 18"/>
                <a:gd name="T7" fmla="*/ 35 h 155"/>
                <a:gd name="T8" fmla="+- 0 1918 1905"/>
                <a:gd name="T9" fmla="*/ T8 w 67"/>
                <a:gd name="T10" fmla="+- 0 57 18"/>
                <a:gd name="T11" fmla="*/ 57 h 155"/>
                <a:gd name="T12" fmla="+- 0 1948 1905"/>
                <a:gd name="T13" fmla="*/ T12 w 67"/>
                <a:gd name="T14" fmla="+- 0 57 18"/>
                <a:gd name="T15" fmla="*/ 57 h 155"/>
                <a:gd name="T16" fmla="+- 0 1948 1905"/>
                <a:gd name="T17" fmla="*/ T16 w 67"/>
                <a:gd name="T18" fmla="+- 0 18 18"/>
                <a:gd name="T19" fmla="*/ 18 h 155"/>
              </a:gdLst>
              <a:ahLst/>
              <a:cxnLst>
                <a:cxn ang="0">
                  <a:pos x="T1" y="T3"/>
                </a:cxn>
                <a:cxn ang="0">
                  <a:pos x="T5" y="T7"/>
                </a:cxn>
                <a:cxn ang="0">
                  <a:pos x="T9" y="T11"/>
                </a:cxn>
                <a:cxn ang="0">
                  <a:pos x="T13" y="T15"/>
                </a:cxn>
                <a:cxn ang="0">
                  <a:pos x="T17" y="T19"/>
                </a:cxn>
              </a:cxnLst>
              <a:rect l="0" t="0" r="r" b="b"/>
              <a:pathLst>
                <a:path w="67" h="155">
                  <a:moveTo>
                    <a:pt x="43" y="0"/>
                  </a:moveTo>
                  <a:lnTo>
                    <a:pt x="13" y="17"/>
                  </a:lnTo>
                  <a:lnTo>
                    <a:pt x="13" y="39"/>
                  </a:lnTo>
                  <a:lnTo>
                    <a:pt x="43" y="39"/>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8" name="Group 267">
            <a:extLst>
              <a:ext uri="{FF2B5EF4-FFF2-40B4-BE49-F238E27FC236}">
                <a16:creationId xmlns:a16="http://schemas.microsoft.com/office/drawing/2014/main" id="{787205FC-CEF2-48F9-A20D-9D10E895394A}"/>
              </a:ext>
            </a:extLst>
          </xdr:cNvPr>
          <xdr:cNvGrpSpPr>
            <a:grpSpLocks/>
          </xdr:cNvGrpSpPr>
        </xdr:nvGrpSpPr>
        <xdr:grpSpPr bwMode="auto">
          <a:xfrm>
            <a:off x="1983" y="55"/>
            <a:ext cx="105" cy="118"/>
            <a:chOff x="1983" y="55"/>
            <a:chExt cx="105" cy="118"/>
          </a:xfrm>
        </xdr:grpSpPr>
        <xdr:sp macro="" textlink="">
          <xdr:nvSpPr>
            <xdr:cNvPr id="327" name="Freeform 3965">
              <a:extLst>
                <a:ext uri="{FF2B5EF4-FFF2-40B4-BE49-F238E27FC236}">
                  <a16:creationId xmlns:a16="http://schemas.microsoft.com/office/drawing/2014/main" id="{2AED5332-89DD-4BF0-BC65-BB3FC5B251B4}"/>
                </a:ext>
              </a:extLst>
            </xdr:cNvPr>
            <xdr:cNvSpPr>
              <a:spLocks/>
            </xdr:cNvSpPr>
          </xdr:nvSpPr>
          <xdr:spPr bwMode="auto">
            <a:xfrm>
              <a:off x="1983" y="55"/>
              <a:ext cx="105" cy="118"/>
            </a:xfrm>
            <a:custGeom>
              <a:avLst/>
              <a:gdLst>
                <a:gd name="T0" fmla="+- 0 2035 1983"/>
                <a:gd name="T1" fmla="*/ T0 w 105"/>
                <a:gd name="T2" fmla="+- 0 55 55"/>
                <a:gd name="T3" fmla="*/ 55 h 118"/>
                <a:gd name="T4" fmla="+- 0 1984 1983"/>
                <a:gd name="T5" fmla="*/ T4 w 105"/>
                <a:gd name="T6" fmla="+- 0 101 55"/>
                <a:gd name="T7" fmla="*/ 101 h 118"/>
                <a:gd name="T8" fmla="+- 0 1983 1983"/>
                <a:gd name="T9" fmla="*/ T8 w 105"/>
                <a:gd name="T10" fmla="+- 0 114 55"/>
                <a:gd name="T11" fmla="*/ 114 h 118"/>
                <a:gd name="T12" fmla="+- 0 1984 1983"/>
                <a:gd name="T13" fmla="*/ T12 w 105"/>
                <a:gd name="T14" fmla="+- 0 125 55"/>
                <a:gd name="T15" fmla="*/ 125 h 118"/>
                <a:gd name="T16" fmla="+- 0 2024 1983"/>
                <a:gd name="T17" fmla="*/ T16 w 105"/>
                <a:gd name="T18" fmla="+- 0 171 55"/>
                <a:gd name="T19" fmla="*/ 171 h 118"/>
                <a:gd name="T20" fmla="+- 0 2038 1983"/>
                <a:gd name="T21" fmla="*/ T20 w 105"/>
                <a:gd name="T22" fmla="+- 0 172 55"/>
                <a:gd name="T23" fmla="*/ 172 h 118"/>
                <a:gd name="T24" fmla="+- 0 2050 1983"/>
                <a:gd name="T25" fmla="*/ T24 w 105"/>
                <a:gd name="T26" fmla="+- 0 172 55"/>
                <a:gd name="T27" fmla="*/ 172 h 118"/>
                <a:gd name="T28" fmla="+- 0 2060 1983"/>
                <a:gd name="T29" fmla="*/ T28 w 105"/>
                <a:gd name="T30" fmla="+- 0 169 55"/>
                <a:gd name="T31" fmla="*/ 169 h 118"/>
                <a:gd name="T32" fmla="+- 0 2077 1983"/>
                <a:gd name="T33" fmla="*/ T32 w 105"/>
                <a:gd name="T34" fmla="+- 0 158 55"/>
                <a:gd name="T35" fmla="*/ 158 h 118"/>
                <a:gd name="T36" fmla="+- 0 2082 1983"/>
                <a:gd name="T37" fmla="*/ T36 w 105"/>
                <a:gd name="T38" fmla="+- 0 150 55"/>
                <a:gd name="T39" fmla="*/ 150 h 118"/>
                <a:gd name="T40" fmla="+- 0 2031 1983"/>
                <a:gd name="T41" fmla="*/ T40 w 105"/>
                <a:gd name="T42" fmla="+- 0 150 55"/>
                <a:gd name="T43" fmla="*/ 150 h 118"/>
                <a:gd name="T44" fmla="+- 0 2025 1983"/>
                <a:gd name="T45" fmla="*/ T44 w 105"/>
                <a:gd name="T46" fmla="+- 0 147 55"/>
                <a:gd name="T47" fmla="*/ 147 h 118"/>
                <a:gd name="T48" fmla="+- 0 2016 1983"/>
                <a:gd name="T49" fmla="*/ T48 w 105"/>
                <a:gd name="T50" fmla="+- 0 138 55"/>
                <a:gd name="T51" fmla="*/ 138 h 118"/>
                <a:gd name="T52" fmla="+- 0 2014 1983"/>
                <a:gd name="T53" fmla="*/ T52 w 105"/>
                <a:gd name="T54" fmla="+- 0 131 55"/>
                <a:gd name="T55" fmla="*/ 131 h 118"/>
                <a:gd name="T56" fmla="+- 0 2014 1983"/>
                <a:gd name="T57" fmla="*/ T56 w 105"/>
                <a:gd name="T58" fmla="+- 0 122 55"/>
                <a:gd name="T59" fmla="*/ 122 h 118"/>
                <a:gd name="T60" fmla="+- 0 2088 1983"/>
                <a:gd name="T61" fmla="*/ T60 w 105"/>
                <a:gd name="T62" fmla="+- 0 122 55"/>
                <a:gd name="T63" fmla="*/ 122 h 118"/>
                <a:gd name="T64" fmla="+- 0 2087 1983"/>
                <a:gd name="T65" fmla="*/ T64 w 105"/>
                <a:gd name="T66" fmla="+- 0 106 55"/>
                <a:gd name="T67" fmla="*/ 106 h 118"/>
                <a:gd name="T68" fmla="+- 0 2087 1983"/>
                <a:gd name="T69" fmla="*/ T68 w 105"/>
                <a:gd name="T70" fmla="+- 0 104 55"/>
                <a:gd name="T71" fmla="*/ 104 h 118"/>
                <a:gd name="T72" fmla="+- 0 2014 1983"/>
                <a:gd name="T73" fmla="*/ T72 w 105"/>
                <a:gd name="T74" fmla="+- 0 104 55"/>
                <a:gd name="T75" fmla="*/ 104 h 118"/>
                <a:gd name="T76" fmla="+- 0 2014 1983"/>
                <a:gd name="T77" fmla="*/ T76 w 105"/>
                <a:gd name="T78" fmla="+- 0 95 55"/>
                <a:gd name="T79" fmla="*/ 95 h 118"/>
                <a:gd name="T80" fmla="+- 0 2016 1983"/>
                <a:gd name="T81" fmla="*/ T80 w 105"/>
                <a:gd name="T82" fmla="+- 0 89 55"/>
                <a:gd name="T83" fmla="*/ 89 h 118"/>
                <a:gd name="T84" fmla="+- 0 2025 1983"/>
                <a:gd name="T85" fmla="*/ T84 w 105"/>
                <a:gd name="T86" fmla="+- 0 80 55"/>
                <a:gd name="T87" fmla="*/ 80 h 118"/>
                <a:gd name="T88" fmla="+- 0 2030 1983"/>
                <a:gd name="T89" fmla="*/ T88 w 105"/>
                <a:gd name="T90" fmla="+- 0 78 55"/>
                <a:gd name="T91" fmla="*/ 78 h 118"/>
                <a:gd name="T92" fmla="+- 0 2078 1983"/>
                <a:gd name="T93" fmla="*/ T92 w 105"/>
                <a:gd name="T94" fmla="+- 0 78 55"/>
                <a:gd name="T95" fmla="*/ 78 h 118"/>
                <a:gd name="T96" fmla="+- 0 2074 1983"/>
                <a:gd name="T97" fmla="*/ T96 w 105"/>
                <a:gd name="T98" fmla="+- 0 71 55"/>
                <a:gd name="T99" fmla="*/ 71 h 118"/>
                <a:gd name="T100" fmla="+- 0 2066 1983"/>
                <a:gd name="T101" fmla="*/ T100 w 105"/>
                <a:gd name="T102" fmla="+- 0 64 55"/>
                <a:gd name="T103" fmla="*/ 64 h 118"/>
                <a:gd name="T104" fmla="+- 0 2057 1983"/>
                <a:gd name="T105" fmla="*/ T104 w 105"/>
                <a:gd name="T106" fmla="+- 0 59 55"/>
                <a:gd name="T107" fmla="*/ 59 h 118"/>
                <a:gd name="T108" fmla="+- 0 2046 1983"/>
                <a:gd name="T109" fmla="*/ T108 w 105"/>
                <a:gd name="T110" fmla="+- 0 56 55"/>
                <a:gd name="T111" fmla="*/ 56 h 118"/>
                <a:gd name="T112" fmla="+- 0 2035 1983"/>
                <a:gd name="T113" fmla="*/ T112 w 105"/>
                <a:gd name="T114" fmla="+- 0 55 55"/>
                <a:gd name="T11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05" h="118">
                  <a:moveTo>
                    <a:pt x="52" y="0"/>
                  </a:moveTo>
                  <a:lnTo>
                    <a:pt x="1" y="46"/>
                  </a:lnTo>
                  <a:lnTo>
                    <a:pt x="0" y="59"/>
                  </a:lnTo>
                  <a:lnTo>
                    <a:pt x="1" y="70"/>
                  </a:lnTo>
                  <a:lnTo>
                    <a:pt x="41" y="116"/>
                  </a:lnTo>
                  <a:lnTo>
                    <a:pt x="55" y="117"/>
                  </a:lnTo>
                  <a:lnTo>
                    <a:pt x="67" y="117"/>
                  </a:lnTo>
                  <a:lnTo>
                    <a:pt x="77" y="114"/>
                  </a:lnTo>
                  <a:lnTo>
                    <a:pt x="94" y="103"/>
                  </a:lnTo>
                  <a:lnTo>
                    <a:pt x="99" y="95"/>
                  </a:lnTo>
                  <a:lnTo>
                    <a:pt x="48" y="95"/>
                  </a:lnTo>
                  <a:lnTo>
                    <a:pt x="42" y="92"/>
                  </a:lnTo>
                  <a:lnTo>
                    <a:pt x="33" y="83"/>
                  </a:lnTo>
                  <a:lnTo>
                    <a:pt x="31" y="76"/>
                  </a:lnTo>
                  <a:lnTo>
                    <a:pt x="31" y="67"/>
                  </a:lnTo>
                  <a:lnTo>
                    <a:pt x="105" y="67"/>
                  </a:lnTo>
                  <a:lnTo>
                    <a:pt x="104" y="51"/>
                  </a:lnTo>
                  <a:lnTo>
                    <a:pt x="104" y="49"/>
                  </a:lnTo>
                  <a:lnTo>
                    <a:pt x="31" y="49"/>
                  </a:lnTo>
                  <a:lnTo>
                    <a:pt x="31" y="40"/>
                  </a:lnTo>
                  <a:lnTo>
                    <a:pt x="33" y="34"/>
                  </a:lnTo>
                  <a:lnTo>
                    <a:pt x="42" y="25"/>
                  </a:lnTo>
                  <a:lnTo>
                    <a:pt x="47" y="23"/>
                  </a:lnTo>
                  <a:lnTo>
                    <a:pt x="95" y="23"/>
                  </a:lnTo>
                  <a:lnTo>
                    <a:pt x="91" y="16"/>
                  </a:lnTo>
                  <a:lnTo>
                    <a:pt x="83" y="9"/>
                  </a:lnTo>
                  <a:lnTo>
                    <a:pt x="74" y="4"/>
                  </a:lnTo>
                  <a:lnTo>
                    <a:pt x="63" y="1"/>
                  </a:lnTo>
                  <a:lnTo>
                    <a:pt x="5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8" name="Freeform 3966">
              <a:extLst>
                <a:ext uri="{FF2B5EF4-FFF2-40B4-BE49-F238E27FC236}">
                  <a16:creationId xmlns:a16="http://schemas.microsoft.com/office/drawing/2014/main" id="{72234378-D6FE-429A-892C-5C430FC7AE25}"/>
                </a:ext>
              </a:extLst>
            </xdr:cNvPr>
            <xdr:cNvSpPr>
              <a:spLocks/>
            </xdr:cNvSpPr>
          </xdr:nvSpPr>
          <xdr:spPr bwMode="auto">
            <a:xfrm>
              <a:off x="1983" y="55"/>
              <a:ext cx="105" cy="118"/>
            </a:xfrm>
            <a:custGeom>
              <a:avLst/>
              <a:gdLst>
                <a:gd name="T0" fmla="+- 0 2057 1983"/>
                <a:gd name="T1" fmla="*/ T0 w 105"/>
                <a:gd name="T2" fmla="+- 0 134 55"/>
                <a:gd name="T3" fmla="*/ 134 h 118"/>
                <a:gd name="T4" fmla="+- 0 2055 1983"/>
                <a:gd name="T5" fmla="*/ T4 w 105"/>
                <a:gd name="T6" fmla="+- 0 139 55"/>
                <a:gd name="T7" fmla="*/ 139 h 118"/>
                <a:gd name="T8" fmla="+- 0 2053 1983"/>
                <a:gd name="T9" fmla="*/ T8 w 105"/>
                <a:gd name="T10" fmla="+- 0 143 55"/>
                <a:gd name="T11" fmla="*/ 143 h 118"/>
                <a:gd name="T12" fmla="+- 0 2046 1983"/>
                <a:gd name="T13" fmla="*/ T12 w 105"/>
                <a:gd name="T14" fmla="+- 0 149 55"/>
                <a:gd name="T15" fmla="*/ 149 h 118"/>
                <a:gd name="T16" fmla="+- 0 2043 1983"/>
                <a:gd name="T17" fmla="*/ T16 w 105"/>
                <a:gd name="T18" fmla="+- 0 150 55"/>
                <a:gd name="T19" fmla="*/ 150 h 118"/>
                <a:gd name="T20" fmla="+- 0 2082 1983"/>
                <a:gd name="T21" fmla="*/ T20 w 105"/>
                <a:gd name="T22" fmla="+- 0 150 55"/>
                <a:gd name="T23" fmla="*/ 150 h 118"/>
                <a:gd name="T24" fmla="+- 0 2083 1983"/>
                <a:gd name="T25" fmla="*/ T24 w 105"/>
                <a:gd name="T26" fmla="+- 0 150 55"/>
                <a:gd name="T27" fmla="*/ 150 h 118"/>
                <a:gd name="T28" fmla="+- 0 2086 1983"/>
                <a:gd name="T29" fmla="*/ T28 w 105"/>
                <a:gd name="T30" fmla="+- 0 139 55"/>
                <a:gd name="T31" fmla="*/ 139 h 118"/>
                <a:gd name="T32" fmla="+- 0 2057 1983"/>
                <a:gd name="T33" fmla="*/ T32 w 105"/>
                <a:gd name="T34" fmla="+- 0 134 55"/>
                <a:gd name="T35" fmla="*/ 134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5" h="118">
                  <a:moveTo>
                    <a:pt x="74" y="79"/>
                  </a:moveTo>
                  <a:lnTo>
                    <a:pt x="72" y="84"/>
                  </a:lnTo>
                  <a:lnTo>
                    <a:pt x="70" y="88"/>
                  </a:lnTo>
                  <a:lnTo>
                    <a:pt x="63" y="94"/>
                  </a:lnTo>
                  <a:lnTo>
                    <a:pt x="60" y="95"/>
                  </a:lnTo>
                  <a:lnTo>
                    <a:pt x="99" y="95"/>
                  </a:lnTo>
                  <a:lnTo>
                    <a:pt x="100" y="95"/>
                  </a:lnTo>
                  <a:lnTo>
                    <a:pt x="103" y="84"/>
                  </a:lnTo>
                  <a:lnTo>
                    <a:pt x="74" y="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9" name="Freeform 3967">
              <a:extLst>
                <a:ext uri="{FF2B5EF4-FFF2-40B4-BE49-F238E27FC236}">
                  <a16:creationId xmlns:a16="http://schemas.microsoft.com/office/drawing/2014/main" id="{8B268E6F-C0E6-404C-8AD9-ED4760D7CA01}"/>
                </a:ext>
              </a:extLst>
            </xdr:cNvPr>
            <xdr:cNvSpPr>
              <a:spLocks/>
            </xdr:cNvSpPr>
          </xdr:nvSpPr>
          <xdr:spPr bwMode="auto">
            <a:xfrm>
              <a:off x="1983" y="55"/>
              <a:ext cx="105" cy="118"/>
            </a:xfrm>
            <a:custGeom>
              <a:avLst/>
              <a:gdLst>
                <a:gd name="T0" fmla="+- 0 2078 1983"/>
                <a:gd name="T1" fmla="*/ T0 w 105"/>
                <a:gd name="T2" fmla="+- 0 78 55"/>
                <a:gd name="T3" fmla="*/ 78 h 118"/>
                <a:gd name="T4" fmla="+- 0 2042 1983"/>
                <a:gd name="T5" fmla="*/ T4 w 105"/>
                <a:gd name="T6" fmla="+- 0 78 55"/>
                <a:gd name="T7" fmla="*/ 78 h 118"/>
                <a:gd name="T8" fmla="+- 0 2048 1983"/>
                <a:gd name="T9" fmla="*/ T8 w 105"/>
                <a:gd name="T10" fmla="+- 0 80 55"/>
                <a:gd name="T11" fmla="*/ 80 h 118"/>
                <a:gd name="T12" fmla="+- 0 2056 1983"/>
                <a:gd name="T13" fmla="*/ T12 w 105"/>
                <a:gd name="T14" fmla="+- 0 89 55"/>
                <a:gd name="T15" fmla="*/ 89 h 118"/>
                <a:gd name="T16" fmla="+- 0 2058 1983"/>
                <a:gd name="T17" fmla="*/ T16 w 105"/>
                <a:gd name="T18" fmla="+- 0 95 55"/>
                <a:gd name="T19" fmla="*/ 95 h 118"/>
                <a:gd name="T20" fmla="+- 0 2058 1983"/>
                <a:gd name="T21" fmla="*/ T20 w 105"/>
                <a:gd name="T22" fmla="+- 0 104 55"/>
                <a:gd name="T23" fmla="*/ 104 h 118"/>
                <a:gd name="T24" fmla="+- 0 2087 1983"/>
                <a:gd name="T25" fmla="*/ T24 w 105"/>
                <a:gd name="T26" fmla="+- 0 104 55"/>
                <a:gd name="T27" fmla="*/ 104 h 118"/>
                <a:gd name="T28" fmla="+- 0 2085 1983"/>
                <a:gd name="T29" fmla="*/ T28 w 105"/>
                <a:gd name="T30" fmla="+- 0 92 55"/>
                <a:gd name="T31" fmla="*/ 92 h 118"/>
                <a:gd name="T32" fmla="+- 0 2080 1983"/>
                <a:gd name="T33" fmla="*/ T32 w 105"/>
                <a:gd name="T34" fmla="+- 0 81 55"/>
                <a:gd name="T35" fmla="*/ 81 h 118"/>
                <a:gd name="T36" fmla="+- 0 2078 1983"/>
                <a:gd name="T37" fmla="*/ T36 w 105"/>
                <a:gd name="T38" fmla="+- 0 78 55"/>
                <a:gd name="T39" fmla="*/ 78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05" h="118">
                  <a:moveTo>
                    <a:pt x="95" y="23"/>
                  </a:moveTo>
                  <a:lnTo>
                    <a:pt x="59" y="23"/>
                  </a:lnTo>
                  <a:lnTo>
                    <a:pt x="65" y="25"/>
                  </a:lnTo>
                  <a:lnTo>
                    <a:pt x="73" y="34"/>
                  </a:lnTo>
                  <a:lnTo>
                    <a:pt x="75" y="40"/>
                  </a:lnTo>
                  <a:lnTo>
                    <a:pt x="75" y="49"/>
                  </a:lnTo>
                  <a:lnTo>
                    <a:pt x="104" y="49"/>
                  </a:lnTo>
                  <a:lnTo>
                    <a:pt x="102" y="37"/>
                  </a:lnTo>
                  <a:lnTo>
                    <a:pt x="97" y="26"/>
                  </a:lnTo>
                  <a:lnTo>
                    <a:pt x="95"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69" name="Group 268">
            <a:extLst>
              <a:ext uri="{FF2B5EF4-FFF2-40B4-BE49-F238E27FC236}">
                <a16:creationId xmlns:a16="http://schemas.microsoft.com/office/drawing/2014/main" id="{F140B911-AD6A-4116-9337-F6374AE98CDD}"/>
              </a:ext>
            </a:extLst>
          </xdr:cNvPr>
          <xdr:cNvGrpSpPr>
            <a:grpSpLocks/>
          </xdr:cNvGrpSpPr>
        </xdr:nvGrpSpPr>
        <xdr:grpSpPr bwMode="auto">
          <a:xfrm>
            <a:off x="2111" y="55"/>
            <a:ext cx="73" cy="115"/>
            <a:chOff x="2111" y="55"/>
            <a:chExt cx="73" cy="115"/>
          </a:xfrm>
        </xdr:grpSpPr>
        <xdr:sp macro="" textlink="">
          <xdr:nvSpPr>
            <xdr:cNvPr id="324" name="Freeform 3969">
              <a:extLst>
                <a:ext uri="{FF2B5EF4-FFF2-40B4-BE49-F238E27FC236}">
                  <a16:creationId xmlns:a16="http://schemas.microsoft.com/office/drawing/2014/main" id="{58FF5960-7808-4906-B65C-DE6C5DCE9A33}"/>
                </a:ext>
              </a:extLst>
            </xdr:cNvPr>
            <xdr:cNvSpPr>
              <a:spLocks/>
            </xdr:cNvSpPr>
          </xdr:nvSpPr>
          <xdr:spPr bwMode="auto">
            <a:xfrm>
              <a:off x="2111" y="55"/>
              <a:ext cx="73" cy="115"/>
            </a:xfrm>
            <a:custGeom>
              <a:avLst/>
              <a:gdLst>
                <a:gd name="T0" fmla="+- 0 2139 2111"/>
                <a:gd name="T1" fmla="*/ T0 w 73"/>
                <a:gd name="T2" fmla="+- 0 57 55"/>
                <a:gd name="T3" fmla="*/ 57 h 115"/>
                <a:gd name="T4" fmla="+- 0 2111 2111"/>
                <a:gd name="T5" fmla="*/ T4 w 73"/>
                <a:gd name="T6" fmla="+- 0 57 55"/>
                <a:gd name="T7" fmla="*/ 57 h 115"/>
                <a:gd name="T8" fmla="+- 0 2111 2111"/>
                <a:gd name="T9" fmla="*/ T8 w 73"/>
                <a:gd name="T10" fmla="+- 0 169 55"/>
                <a:gd name="T11" fmla="*/ 169 h 115"/>
                <a:gd name="T12" fmla="+- 0 2141 2111"/>
                <a:gd name="T13" fmla="*/ T12 w 73"/>
                <a:gd name="T14" fmla="+- 0 169 55"/>
                <a:gd name="T15" fmla="*/ 169 h 115"/>
                <a:gd name="T16" fmla="+- 0 2141 2111"/>
                <a:gd name="T17" fmla="*/ T16 w 73"/>
                <a:gd name="T18" fmla="+- 0 116 55"/>
                <a:gd name="T19" fmla="*/ 116 h 115"/>
                <a:gd name="T20" fmla="+- 0 2142 2111"/>
                <a:gd name="T21" fmla="*/ T20 w 73"/>
                <a:gd name="T22" fmla="+- 0 103 55"/>
                <a:gd name="T23" fmla="*/ 103 h 115"/>
                <a:gd name="T24" fmla="+- 0 2145 2111"/>
                <a:gd name="T25" fmla="*/ T24 w 73"/>
                <a:gd name="T26" fmla="+- 0 91 55"/>
                <a:gd name="T27" fmla="*/ 91 h 115"/>
                <a:gd name="T28" fmla="+- 0 2147 2111"/>
                <a:gd name="T29" fmla="*/ T28 w 73"/>
                <a:gd name="T30" fmla="+- 0 87 55"/>
                <a:gd name="T31" fmla="*/ 87 h 115"/>
                <a:gd name="T32" fmla="+- 0 2153 2111"/>
                <a:gd name="T33" fmla="*/ T32 w 73"/>
                <a:gd name="T34" fmla="+- 0 83 55"/>
                <a:gd name="T35" fmla="*/ 83 h 115"/>
                <a:gd name="T36" fmla="+- 0 2157 2111"/>
                <a:gd name="T37" fmla="*/ T36 w 73"/>
                <a:gd name="T38" fmla="+- 0 81 55"/>
                <a:gd name="T39" fmla="*/ 81 h 115"/>
                <a:gd name="T40" fmla="+- 0 2176 2111"/>
                <a:gd name="T41" fmla="*/ T40 w 73"/>
                <a:gd name="T42" fmla="+- 0 81 55"/>
                <a:gd name="T43" fmla="*/ 81 h 115"/>
                <a:gd name="T44" fmla="+- 0 2179 2111"/>
                <a:gd name="T45" fmla="*/ T44 w 73"/>
                <a:gd name="T46" fmla="+- 0 73 55"/>
                <a:gd name="T47" fmla="*/ 73 h 115"/>
                <a:gd name="T48" fmla="+- 0 2139 2111"/>
                <a:gd name="T49" fmla="*/ T48 w 73"/>
                <a:gd name="T50" fmla="+- 0 73 55"/>
                <a:gd name="T51" fmla="*/ 73 h 115"/>
                <a:gd name="T52" fmla="+- 0 2139 2111"/>
                <a:gd name="T53" fmla="*/ T52 w 73"/>
                <a:gd name="T54" fmla="+- 0 57 55"/>
                <a:gd name="T55" fmla="*/ 57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73" h="115">
                  <a:moveTo>
                    <a:pt x="28" y="2"/>
                  </a:moveTo>
                  <a:lnTo>
                    <a:pt x="0" y="2"/>
                  </a:lnTo>
                  <a:lnTo>
                    <a:pt x="0" y="114"/>
                  </a:lnTo>
                  <a:lnTo>
                    <a:pt x="30" y="114"/>
                  </a:lnTo>
                  <a:lnTo>
                    <a:pt x="30" y="61"/>
                  </a:lnTo>
                  <a:lnTo>
                    <a:pt x="31" y="48"/>
                  </a:lnTo>
                  <a:lnTo>
                    <a:pt x="34" y="36"/>
                  </a:lnTo>
                  <a:lnTo>
                    <a:pt x="36" y="32"/>
                  </a:lnTo>
                  <a:lnTo>
                    <a:pt x="42" y="28"/>
                  </a:lnTo>
                  <a:lnTo>
                    <a:pt x="46" y="26"/>
                  </a:lnTo>
                  <a:lnTo>
                    <a:pt x="65" y="26"/>
                  </a:lnTo>
                  <a:lnTo>
                    <a:pt x="68" y="18"/>
                  </a:lnTo>
                  <a:lnTo>
                    <a:pt x="28" y="18"/>
                  </a:lnTo>
                  <a:lnTo>
                    <a:pt x="28"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5" name="Freeform 3970">
              <a:extLst>
                <a:ext uri="{FF2B5EF4-FFF2-40B4-BE49-F238E27FC236}">
                  <a16:creationId xmlns:a16="http://schemas.microsoft.com/office/drawing/2014/main" id="{F2D48146-19A8-4D7B-BCB7-76AAFA35BFD8}"/>
                </a:ext>
              </a:extLst>
            </xdr:cNvPr>
            <xdr:cNvSpPr>
              <a:spLocks/>
            </xdr:cNvSpPr>
          </xdr:nvSpPr>
          <xdr:spPr bwMode="auto">
            <a:xfrm>
              <a:off x="2111" y="55"/>
              <a:ext cx="73" cy="115"/>
            </a:xfrm>
            <a:custGeom>
              <a:avLst/>
              <a:gdLst>
                <a:gd name="T0" fmla="+- 0 2176 2111"/>
                <a:gd name="T1" fmla="*/ T0 w 73"/>
                <a:gd name="T2" fmla="+- 0 81 55"/>
                <a:gd name="T3" fmla="*/ 81 h 115"/>
                <a:gd name="T4" fmla="+- 0 2165 2111"/>
                <a:gd name="T5" fmla="*/ T4 w 73"/>
                <a:gd name="T6" fmla="+- 0 81 55"/>
                <a:gd name="T7" fmla="*/ 81 h 115"/>
                <a:gd name="T8" fmla="+- 0 2170 2111"/>
                <a:gd name="T9" fmla="*/ T8 w 73"/>
                <a:gd name="T10" fmla="+- 0 83 55"/>
                <a:gd name="T11" fmla="*/ 83 h 115"/>
                <a:gd name="T12" fmla="+- 0 2175 2111"/>
                <a:gd name="T13" fmla="*/ T12 w 73"/>
                <a:gd name="T14" fmla="+- 0 86 55"/>
                <a:gd name="T15" fmla="*/ 86 h 115"/>
                <a:gd name="T16" fmla="+- 0 2176 2111"/>
                <a:gd name="T17" fmla="*/ T16 w 73"/>
                <a:gd name="T18" fmla="+- 0 81 55"/>
                <a:gd name="T19" fmla="*/ 81 h 115"/>
              </a:gdLst>
              <a:ahLst/>
              <a:cxnLst>
                <a:cxn ang="0">
                  <a:pos x="T1" y="T3"/>
                </a:cxn>
                <a:cxn ang="0">
                  <a:pos x="T5" y="T7"/>
                </a:cxn>
                <a:cxn ang="0">
                  <a:pos x="T9" y="T11"/>
                </a:cxn>
                <a:cxn ang="0">
                  <a:pos x="T13" y="T15"/>
                </a:cxn>
                <a:cxn ang="0">
                  <a:pos x="T17" y="T19"/>
                </a:cxn>
              </a:cxnLst>
              <a:rect l="0" t="0" r="r" b="b"/>
              <a:pathLst>
                <a:path w="73" h="115">
                  <a:moveTo>
                    <a:pt x="65" y="26"/>
                  </a:moveTo>
                  <a:lnTo>
                    <a:pt x="54" y="26"/>
                  </a:lnTo>
                  <a:lnTo>
                    <a:pt x="59" y="28"/>
                  </a:lnTo>
                  <a:lnTo>
                    <a:pt x="64" y="31"/>
                  </a:lnTo>
                  <a:lnTo>
                    <a:pt x="65" y="2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6" name="Freeform 3971">
              <a:extLst>
                <a:ext uri="{FF2B5EF4-FFF2-40B4-BE49-F238E27FC236}">
                  <a16:creationId xmlns:a16="http://schemas.microsoft.com/office/drawing/2014/main" id="{262E271A-9F7F-40B0-8FCD-14BBE38853D9}"/>
                </a:ext>
              </a:extLst>
            </xdr:cNvPr>
            <xdr:cNvSpPr>
              <a:spLocks/>
            </xdr:cNvSpPr>
          </xdr:nvSpPr>
          <xdr:spPr bwMode="auto">
            <a:xfrm>
              <a:off x="2111" y="55"/>
              <a:ext cx="73" cy="115"/>
            </a:xfrm>
            <a:custGeom>
              <a:avLst/>
              <a:gdLst>
                <a:gd name="T0" fmla="+- 0 2171 2111"/>
                <a:gd name="T1" fmla="*/ T0 w 73"/>
                <a:gd name="T2" fmla="+- 0 55 55"/>
                <a:gd name="T3" fmla="*/ 55 h 115"/>
                <a:gd name="T4" fmla="+- 0 2160 2111"/>
                <a:gd name="T5" fmla="*/ T4 w 73"/>
                <a:gd name="T6" fmla="+- 0 55 55"/>
                <a:gd name="T7" fmla="*/ 55 h 115"/>
                <a:gd name="T8" fmla="+- 0 2155 2111"/>
                <a:gd name="T9" fmla="*/ T8 w 73"/>
                <a:gd name="T10" fmla="+- 0 56 55"/>
                <a:gd name="T11" fmla="*/ 56 h 115"/>
                <a:gd name="T12" fmla="+- 0 2148 2111"/>
                <a:gd name="T13" fmla="*/ T12 w 73"/>
                <a:gd name="T14" fmla="+- 0 61 55"/>
                <a:gd name="T15" fmla="*/ 61 h 115"/>
                <a:gd name="T16" fmla="+- 0 2144 2111"/>
                <a:gd name="T17" fmla="*/ T16 w 73"/>
                <a:gd name="T18" fmla="+- 0 66 55"/>
                <a:gd name="T19" fmla="*/ 66 h 115"/>
                <a:gd name="T20" fmla="+- 0 2139 2111"/>
                <a:gd name="T21" fmla="*/ T20 w 73"/>
                <a:gd name="T22" fmla="+- 0 73 55"/>
                <a:gd name="T23" fmla="*/ 73 h 115"/>
                <a:gd name="T24" fmla="+- 0 2179 2111"/>
                <a:gd name="T25" fmla="*/ T24 w 73"/>
                <a:gd name="T26" fmla="+- 0 73 55"/>
                <a:gd name="T27" fmla="*/ 73 h 115"/>
                <a:gd name="T28" fmla="+- 0 2184 2111"/>
                <a:gd name="T29" fmla="*/ T28 w 73"/>
                <a:gd name="T30" fmla="+- 0 60 55"/>
                <a:gd name="T31" fmla="*/ 60 h 115"/>
                <a:gd name="T32" fmla="+- 0 2178 2111"/>
                <a:gd name="T33" fmla="*/ T32 w 73"/>
                <a:gd name="T34" fmla="+- 0 57 55"/>
                <a:gd name="T35" fmla="*/ 57 h 115"/>
                <a:gd name="T36" fmla="+- 0 2171 2111"/>
                <a:gd name="T37" fmla="*/ T36 w 73"/>
                <a:gd name="T38" fmla="+- 0 55 55"/>
                <a:gd name="T39" fmla="*/ 55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73" h="115">
                  <a:moveTo>
                    <a:pt x="60" y="0"/>
                  </a:moveTo>
                  <a:lnTo>
                    <a:pt x="49" y="0"/>
                  </a:lnTo>
                  <a:lnTo>
                    <a:pt x="44" y="1"/>
                  </a:lnTo>
                  <a:lnTo>
                    <a:pt x="37" y="6"/>
                  </a:lnTo>
                  <a:lnTo>
                    <a:pt x="33" y="11"/>
                  </a:lnTo>
                  <a:lnTo>
                    <a:pt x="28" y="18"/>
                  </a:lnTo>
                  <a:lnTo>
                    <a:pt x="68" y="18"/>
                  </a:lnTo>
                  <a:lnTo>
                    <a:pt x="73" y="5"/>
                  </a:lnTo>
                  <a:lnTo>
                    <a:pt x="67" y="2"/>
                  </a:lnTo>
                  <a:lnTo>
                    <a:pt x="6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0" name="Group 269">
            <a:extLst>
              <a:ext uri="{FF2B5EF4-FFF2-40B4-BE49-F238E27FC236}">
                <a16:creationId xmlns:a16="http://schemas.microsoft.com/office/drawing/2014/main" id="{A6B6574E-AFEF-4198-A9D3-37C67B8E65E4}"/>
              </a:ext>
            </a:extLst>
          </xdr:cNvPr>
          <xdr:cNvGrpSpPr>
            <a:grpSpLocks/>
          </xdr:cNvGrpSpPr>
        </xdr:nvGrpSpPr>
        <xdr:grpSpPr bwMode="auto">
          <a:xfrm>
            <a:off x="2200" y="55"/>
            <a:ext cx="103" cy="115"/>
            <a:chOff x="2200" y="55"/>
            <a:chExt cx="103" cy="115"/>
          </a:xfrm>
        </xdr:grpSpPr>
        <xdr:sp macro="" textlink="">
          <xdr:nvSpPr>
            <xdr:cNvPr id="319" name="Freeform 3973">
              <a:extLst>
                <a:ext uri="{FF2B5EF4-FFF2-40B4-BE49-F238E27FC236}">
                  <a16:creationId xmlns:a16="http://schemas.microsoft.com/office/drawing/2014/main" id="{E55C732C-EF69-44DD-8259-DE72DEF4C552}"/>
                </a:ext>
              </a:extLst>
            </xdr:cNvPr>
            <xdr:cNvSpPr>
              <a:spLocks/>
            </xdr:cNvSpPr>
          </xdr:nvSpPr>
          <xdr:spPr bwMode="auto">
            <a:xfrm>
              <a:off x="2200" y="55"/>
              <a:ext cx="103" cy="115"/>
            </a:xfrm>
            <a:custGeom>
              <a:avLst/>
              <a:gdLst>
                <a:gd name="T0" fmla="+- 0 2228 2200"/>
                <a:gd name="T1" fmla="*/ T0 w 103"/>
                <a:gd name="T2" fmla="+- 0 57 55"/>
                <a:gd name="T3" fmla="*/ 57 h 115"/>
                <a:gd name="T4" fmla="+- 0 2200 2200"/>
                <a:gd name="T5" fmla="*/ T4 w 103"/>
                <a:gd name="T6" fmla="+- 0 57 55"/>
                <a:gd name="T7" fmla="*/ 57 h 115"/>
                <a:gd name="T8" fmla="+- 0 2200 2200"/>
                <a:gd name="T9" fmla="*/ T8 w 103"/>
                <a:gd name="T10" fmla="+- 0 169 55"/>
                <a:gd name="T11" fmla="*/ 169 h 115"/>
                <a:gd name="T12" fmla="+- 0 2230 2200"/>
                <a:gd name="T13" fmla="*/ T12 w 103"/>
                <a:gd name="T14" fmla="+- 0 169 55"/>
                <a:gd name="T15" fmla="*/ 169 h 115"/>
                <a:gd name="T16" fmla="+- 0 2230 2200"/>
                <a:gd name="T17" fmla="*/ T16 w 103"/>
                <a:gd name="T18" fmla="+- 0 106 55"/>
                <a:gd name="T19" fmla="*/ 106 h 115"/>
                <a:gd name="T20" fmla="+- 0 2231 2200"/>
                <a:gd name="T21" fmla="*/ T20 w 103"/>
                <a:gd name="T22" fmla="+- 0 98 55"/>
                <a:gd name="T23" fmla="*/ 98 h 115"/>
                <a:gd name="T24" fmla="+- 0 2234 2200"/>
                <a:gd name="T25" fmla="*/ T24 w 103"/>
                <a:gd name="T26" fmla="+- 0 88 55"/>
                <a:gd name="T27" fmla="*/ 88 h 115"/>
                <a:gd name="T28" fmla="+- 0 2236 2200"/>
                <a:gd name="T29" fmla="*/ T28 w 103"/>
                <a:gd name="T30" fmla="+- 0 85 55"/>
                <a:gd name="T31" fmla="*/ 85 h 115"/>
                <a:gd name="T32" fmla="+- 0 2245 2200"/>
                <a:gd name="T33" fmla="*/ T32 w 103"/>
                <a:gd name="T34" fmla="+- 0 79 55"/>
                <a:gd name="T35" fmla="*/ 79 h 115"/>
                <a:gd name="T36" fmla="+- 0 2249 2200"/>
                <a:gd name="T37" fmla="*/ T36 w 103"/>
                <a:gd name="T38" fmla="+- 0 78 55"/>
                <a:gd name="T39" fmla="*/ 78 h 115"/>
                <a:gd name="T40" fmla="+- 0 2300 2200"/>
                <a:gd name="T41" fmla="*/ T40 w 103"/>
                <a:gd name="T42" fmla="+- 0 78 55"/>
                <a:gd name="T43" fmla="*/ 78 h 115"/>
                <a:gd name="T44" fmla="+- 0 2300 2200"/>
                <a:gd name="T45" fmla="*/ T44 w 103"/>
                <a:gd name="T46" fmla="+- 0 75 55"/>
                <a:gd name="T47" fmla="*/ 75 h 115"/>
                <a:gd name="T48" fmla="+- 0 2299 2200"/>
                <a:gd name="T49" fmla="*/ T48 w 103"/>
                <a:gd name="T50" fmla="+- 0 74 55"/>
                <a:gd name="T51" fmla="*/ 74 h 115"/>
                <a:gd name="T52" fmla="+- 0 2228 2200"/>
                <a:gd name="T53" fmla="*/ T52 w 103"/>
                <a:gd name="T54" fmla="+- 0 74 55"/>
                <a:gd name="T55" fmla="*/ 74 h 115"/>
                <a:gd name="T56" fmla="+- 0 2228 2200"/>
                <a:gd name="T57" fmla="*/ T56 w 103"/>
                <a:gd name="T58" fmla="+- 0 57 55"/>
                <a:gd name="T59" fmla="*/ 57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03" h="115">
                  <a:moveTo>
                    <a:pt x="28" y="2"/>
                  </a:moveTo>
                  <a:lnTo>
                    <a:pt x="0" y="2"/>
                  </a:lnTo>
                  <a:lnTo>
                    <a:pt x="0" y="114"/>
                  </a:lnTo>
                  <a:lnTo>
                    <a:pt x="30" y="114"/>
                  </a:lnTo>
                  <a:lnTo>
                    <a:pt x="30" y="51"/>
                  </a:lnTo>
                  <a:lnTo>
                    <a:pt x="31" y="43"/>
                  </a:lnTo>
                  <a:lnTo>
                    <a:pt x="34" y="33"/>
                  </a:lnTo>
                  <a:lnTo>
                    <a:pt x="36" y="30"/>
                  </a:lnTo>
                  <a:lnTo>
                    <a:pt x="45" y="24"/>
                  </a:lnTo>
                  <a:lnTo>
                    <a:pt x="49" y="23"/>
                  </a:lnTo>
                  <a:lnTo>
                    <a:pt x="100" y="23"/>
                  </a:lnTo>
                  <a:lnTo>
                    <a:pt x="100" y="20"/>
                  </a:lnTo>
                  <a:lnTo>
                    <a:pt x="99" y="19"/>
                  </a:lnTo>
                  <a:lnTo>
                    <a:pt x="28" y="19"/>
                  </a:lnTo>
                  <a:lnTo>
                    <a:pt x="28"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0" name="Freeform 3974">
              <a:extLst>
                <a:ext uri="{FF2B5EF4-FFF2-40B4-BE49-F238E27FC236}">
                  <a16:creationId xmlns:a16="http://schemas.microsoft.com/office/drawing/2014/main" id="{A1400AC3-2B0B-4F2D-8195-713E703D0C9B}"/>
                </a:ext>
              </a:extLst>
            </xdr:cNvPr>
            <xdr:cNvSpPr>
              <a:spLocks/>
            </xdr:cNvSpPr>
          </xdr:nvSpPr>
          <xdr:spPr bwMode="auto">
            <a:xfrm>
              <a:off x="2200" y="55"/>
              <a:ext cx="103" cy="115"/>
            </a:xfrm>
            <a:custGeom>
              <a:avLst/>
              <a:gdLst>
                <a:gd name="T0" fmla="+- 0 2300 2200"/>
                <a:gd name="T1" fmla="*/ T0 w 103"/>
                <a:gd name="T2" fmla="+- 0 78 55"/>
                <a:gd name="T3" fmla="*/ 78 h 115"/>
                <a:gd name="T4" fmla="+- 0 2258 2200"/>
                <a:gd name="T5" fmla="*/ T4 w 103"/>
                <a:gd name="T6" fmla="+- 0 78 55"/>
                <a:gd name="T7" fmla="*/ 78 h 115"/>
                <a:gd name="T8" fmla="+- 0 2262 2200"/>
                <a:gd name="T9" fmla="*/ T8 w 103"/>
                <a:gd name="T10" fmla="+- 0 79 55"/>
                <a:gd name="T11" fmla="*/ 79 h 115"/>
                <a:gd name="T12" fmla="+- 0 2267 2200"/>
                <a:gd name="T13" fmla="*/ T12 w 103"/>
                <a:gd name="T14" fmla="+- 0 82 55"/>
                <a:gd name="T15" fmla="*/ 82 h 115"/>
                <a:gd name="T16" fmla="+- 0 2270 2200"/>
                <a:gd name="T17" fmla="*/ T16 w 103"/>
                <a:gd name="T18" fmla="+- 0 85 55"/>
                <a:gd name="T19" fmla="*/ 85 h 115"/>
                <a:gd name="T20" fmla="+- 0 2272 2200"/>
                <a:gd name="T21" fmla="*/ T20 w 103"/>
                <a:gd name="T22" fmla="+- 0 92 55"/>
                <a:gd name="T23" fmla="*/ 92 h 115"/>
                <a:gd name="T24" fmla="+- 0 2273 2200"/>
                <a:gd name="T25" fmla="*/ T24 w 103"/>
                <a:gd name="T26" fmla="+- 0 100 55"/>
                <a:gd name="T27" fmla="*/ 100 h 115"/>
                <a:gd name="T28" fmla="+- 0 2273 2200"/>
                <a:gd name="T29" fmla="*/ T28 w 103"/>
                <a:gd name="T30" fmla="+- 0 169 55"/>
                <a:gd name="T31" fmla="*/ 169 h 115"/>
                <a:gd name="T32" fmla="+- 0 2302 2200"/>
                <a:gd name="T33" fmla="*/ T32 w 103"/>
                <a:gd name="T34" fmla="+- 0 169 55"/>
                <a:gd name="T35" fmla="*/ 169 h 115"/>
                <a:gd name="T36" fmla="+- 0 2302 2200"/>
                <a:gd name="T37" fmla="*/ T36 w 103"/>
                <a:gd name="T38" fmla="+- 0 91 55"/>
                <a:gd name="T39" fmla="*/ 91 h 115"/>
                <a:gd name="T40" fmla="+- 0 2302 2200"/>
                <a:gd name="T41" fmla="*/ T40 w 103"/>
                <a:gd name="T42" fmla="+- 0 85 55"/>
                <a:gd name="T43" fmla="*/ 85 h 115"/>
                <a:gd name="T44" fmla="+- 0 2300 2200"/>
                <a:gd name="T45" fmla="*/ T44 w 103"/>
                <a:gd name="T46" fmla="+- 0 78 55"/>
                <a:gd name="T47" fmla="*/ 7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03" h="115">
                  <a:moveTo>
                    <a:pt x="100" y="23"/>
                  </a:moveTo>
                  <a:lnTo>
                    <a:pt x="58" y="23"/>
                  </a:lnTo>
                  <a:lnTo>
                    <a:pt x="62" y="24"/>
                  </a:lnTo>
                  <a:lnTo>
                    <a:pt x="67" y="27"/>
                  </a:lnTo>
                  <a:lnTo>
                    <a:pt x="70" y="30"/>
                  </a:lnTo>
                  <a:lnTo>
                    <a:pt x="72" y="37"/>
                  </a:lnTo>
                  <a:lnTo>
                    <a:pt x="73" y="45"/>
                  </a:lnTo>
                  <a:lnTo>
                    <a:pt x="73" y="114"/>
                  </a:lnTo>
                  <a:lnTo>
                    <a:pt x="102" y="114"/>
                  </a:lnTo>
                  <a:lnTo>
                    <a:pt x="102" y="36"/>
                  </a:lnTo>
                  <a:lnTo>
                    <a:pt x="102" y="30"/>
                  </a:lnTo>
                  <a:lnTo>
                    <a:pt x="100"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21" name="Freeform 3975">
              <a:extLst>
                <a:ext uri="{FF2B5EF4-FFF2-40B4-BE49-F238E27FC236}">
                  <a16:creationId xmlns:a16="http://schemas.microsoft.com/office/drawing/2014/main" id="{CDA44A94-6184-4889-ACEC-D435CB9C1493}"/>
                </a:ext>
              </a:extLst>
            </xdr:cNvPr>
            <xdr:cNvSpPr>
              <a:spLocks/>
            </xdr:cNvSpPr>
          </xdr:nvSpPr>
          <xdr:spPr bwMode="auto">
            <a:xfrm>
              <a:off x="2200" y="55"/>
              <a:ext cx="103" cy="115"/>
            </a:xfrm>
            <a:custGeom>
              <a:avLst/>
              <a:gdLst>
                <a:gd name="T0" fmla="+- 0 2271 2200"/>
                <a:gd name="T1" fmla="*/ T0 w 103"/>
                <a:gd name="T2" fmla="+- 0 55 55"/>
                <a:gd name="T3" fmla="*/ 55 h 115"/>
                <a:gd name="T4" fmla="+- 0 2265 2200"/>
                <a:gd name="T5" fmla="*/ T4 w 103"/>
                <a:gd name="T6" fmla="+- 0 55 55"/>
                <a:gd name="T7" fmla="*/ 55 h 115"/>
                <a:gd name="T8" fmla="+- 0 2254 2200"/>
                <a:gd name="T9" fmla="*/ T8 w 103"/>
                <a:gd name="T10" fmla="+- 0 56 55"/>
                <a:gd name="T11" fmla="*/ 56 h 115"/>
                <a:gd name="T12" fmla="+- 0 2244 2200"/>
                <a:gd name="T13" fmla="*/ T12 w 103"/>
                <a:gd name="T14" fmla="+- 0 60 55"/>
                <a:gd name="T15" fmla="*/ 60 h 115"/>
                <a:gd name="T16" fmla="+- 0 2236 2200"/>
                <a:gd name="T17" fmla="*/ T16 w 103"/>
                <a:gd name="T18" fmla="+- 0 66 55"/>
                <a:gd name="T19" fmla="*/ 66 h 115"/>
                <a:gd name="T20" fmla="+- 0 2228 2200"/>
                <a:gd name="T21" fmla="*/ T20 w 103"/>
                <a:gd name="T22" fmla="+- 0 74 55"/>
                <a:gd name="T23" fmla="*/ 74 h 115"/>
                <a:gd name="T24" fmla="+- 0 2299 2200"/>
                <a:gd name="T25" fmla="*/ T24 w 103"/>
                <a:gd name="T26" fmla="+- 0 74 55"/>
                <a:gd name="T27" fmla="*/ 74 h 115"/>
                <a:gd name="T28" fmla="+- 0 2271 2200"/>
                <a:gd name="T29" fmla="*/ T28 w 103"/>
                <a:gd name="T30" fmla="+- 0 55 55"/>
                <a:gd name="T31" fmla="*/ 55 h 11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3" h="115">
                  <a:moveTo>
                    <a:pt x="71" y="0"/>
                  </a:moveTo>
                  <a:lnTo>
                    <a:pt x="65" y="0"/>
                  </a:lnTo>
                  <a:lnTo>
                    <a:pt x="54" y="1"/>
                  </a:lnTo>
                  <a:lnTo>
                    <a:pt x="44" y="5"/>
                  </a:lnTo>
                  <a:lnTo>
                    <a:pt x="36" y="11"/>
                  </a:lnTo>
                  <a:lnTo>
                    <a:pt x="28" y="19"/>
                  </a:lnTo>
                  <a:lnTo>
                    <a:pt x="99" y="19"/>
                  </a:lnTo>
                  <a:lnTo>
                    <a:pt x="7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322" name="Picture 321">
              <a:extLst>
                <a:ext uri="{FF2B5EF4-FFF2-40B4-BE49-F238E27FC236}">
                  <a16:creationId xmlns:a16="http://schemas.microsoft.com/office/drawing/2014/main" id="{413A1FF7-77AB-47E5-9407-352B600ABF0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368" y="15"/>
              <a:ext cx="672" cy="15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3" name="Picture 322">
              <a:extLst>
                <a:ext uri="{FF2B5EF4-FFF2-40B4-BE49-F238E27FC236}">
                  <a16:creationId xmlns:a16="http://schemas.microsoft.com/office/drawing/2014/main" id="{FEC867D6-3CE2-4211-BDDA-80EC3E4CFCC8}"/>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65" y="0"/>
              <a:ext cx="218" cy="18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71" name="Group 270">
            <a:extLst>
              <a:ext uri="{FF2B5EF4-FFF2-40B4-BE49-F238E27FC236}">
                <a16:creationId xmlns:a16="http://schemas.microsoft.com/office/drawing/2014/main" id="{6356E0BB-73B2-4306-8124-269F1907DA2B}"/>
              </a:ext>
            </a:extLst>
          </xdr:cNvPr>
          <xdr:cNvGrpSpPr>
            <a:grpSpLocks/>
          </xdr:cNvGrpSpPr>
        </xdr:nvGrpSpPr>
        <xdr:grpSpPr bwMode="auto">
          <a:xfrm>
            <a:off x="4" y="243"/>
            <a:ext cx="118" cy="142"/>
            <a:chOff x="4" y="243"/>
            <a:chExt cx="118" cy="142"/>
          </a:xfrm>
        </xdr:grpSpPr>
        <xdr:sp macro="" textlink="">
          <xdr:nvSpPr>
            <xdr:cNvPr id="317" name="Freeform 3979">
              <a:extLst>
                <a:ext uri="{FF2B5EF4-FFF2-40B4-BE49-F238E27FC236}">
                  <a16:creationId xmlns:a16="http://schemas.microsoft.com/office/drawing/2014/main" id="{4DBF178E-22FB-44A7-9E09-CB23DB81D7CD}"/>
                </a:ext>
              </a:extLst>
            </xdr:cNvPr>
            <xdr:cNvSpPr>
              <a:spLocks/>
            </xdr:cNvSpPr>
          </xdr:nvSpPr>
          <xdr:spPr bwMode="auto">
            <a:xfrm>
              <a:off x="4" y="243"/>
              <a:ext cx="118" cy="142"/>
            </a:xfrm>
            <a:custGeom>
              <a:avLst/>
              <a:gdLst>
                <a:gd name="T0" fmla="+- 0 64 4"/>
                <a:gd name="T1" fmla="*/ T0 w 118"/>
                <a:gd name="T2" fmla="+- 0 243 243"/>
                <a:gd name="T3" fmla="*/ 243 h 142"/>
                <a:gd name="T4" fmla="+- 0 4 4"/>
                <a:gd name="T5" fmla="*/ T4 w 118"/>
                <a:gd name="T6" fmla="+- 0 243 243"/>
                <a:gd name="T7" fmla="*/ 243 h 142"/>
                <a:gd name="T8" fmla="+- 0 4 4"/>
                <a:gd name="T9" fmla="*/ T8 w 118"/>
                <a:gd name="T10" fmla="+- 0 385 243"/>
                <a:gd name="T11" fmla="*/ 385 h 142"/>
                <a:gd name="T12" fmla="+- 0 55 4"/>
                <a:gd name="T13" fmla="*/ T12 w 118"/>
                <a:gd name="T14" fmla="+- 0 385 243"/>
                <a:gd name="T15" fmla="*/ 385 h 142"/>
                <a:gd name="T16" fmla="+- 0 73 4"/>
                <a:gd name="T17" fmla="*/ T16 w 118"/>
                <a:gd name="T18" fmla="+- 0 383 243"/>
                <a:gd name="T19" fmla="*/ 383 h 142"/>
                <a:gd name="T20" fmla="+- 0 87 4"/>
                <a:gd name="T21" fmla="*/ T20 w 118"/>
                <a:gd name="T22" fmla="+- 0 379 243"/>
                <a:gd name="T23" fmla="*/ 379 h 142"/>
                <a:gd name="T24" fmla="+- 0 98 4"/>
                <a:gd name="T25" fmla="*/ T24 w 118"/>
                <a:gd name="T26" fmla="+- 0 372 243"/>
                <a:gd name="T27" fmla="*/ 372 h 142"/>
                <a:gd name="T28" fmla="+- 0 102 4"/>
                <a:gd name="T29" fmla="*/ T28 w 118"/>
                <a:gd name="T30" fmla="+- 0 368 243"/>
                <a:gd name="T31" fmla="*/ 368 h 142"/>
                <a:gd name="T32" fmla="+- 0 23 4"/>
                <a:gd name="T33" fmla="*/ T32 w 118"/>
                <a:gd name="T34" fmla="+- 0 368 243"/>
                <a:gd name="T35" fmla="*/ 368 h 142"/>
                <a:gd name="T36" fmla="+- 0 23 4"/>
                <a:gd name="T37" fmla="*/ T36 w 118"/>
                <a:gd name="T38" fmla="+- 0 260 243"/>
                <a:gd name="T39" fmla="*/ 260 h 142"/>
                <a:gd name="T40" fmla="+- 0 103 4"/>
                <a:gd name="T41" fmla="*/ T40 w 118"/>
                <a:gd name="T42" fmla="+- 0 260 243"/>
                <a:gd name="T43" fmla="*/ 260 h 142"/>
                <a:gd name="T44" fmla="+- 0 99 4"/>
                <a:gd name="T45" fmla="*/ T44 w 118"/>
                <a:gd name="T46" fmla="+- 0 255 243"/>
                <a:gd name="T47" fmla="*/ 255 h 142"/>
                <a:gd name="T48" fmla="+- 0 93 4"/>
                <a:gd name="T49" fmla="*/ T48 w 118"/>
                <a:gd name="T50" fmla="+- 0 250 243"/>
                <a:gd name="T51" fmla="*/ 250 h 142"/>
                <a:gd name="T52" fmla="+- 0 86 4"/>
                <a:gd name="T53" fmla="*/ T52 w 118"/>
                <a:gd name="T54" fmla="+- 0 247 243"/>
                <a:gd name="T55" fmla="*/ 247 h 142"/>
                <a:gd name="T56" fmla="+- 0 72 4"/>
                <a:gd name="T57" fmla="*/ T56 w 118"/>
                <a:gd name="T58" fmla="+- 0 243 243"/>
                <a:gd name="T59" fmla="*/ 243 h 142"/>
                <a:gd name="T60" fmla="+- 0 64 4"/>
                <a:gd name="T61" fmla="*/ T60 w 118"/>
                <a:gd name="T62" fmla="+- 0 243 243"/>
                <a:gd name="T63" fmla="*/ 243 h 14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18" h="142">
                  <a:moveTo>
                    <a:pt x="60" y="0"/>
                  </a:moveTo>
                  <a:lnTo>
                    <a:pt x="0" y="0"/>
                  </a:lnTo>
                  <a:lnTo>
                    <a:pt x="0" y="142"/>
                  </a:lnTo>
                  <a:lnTo>
                    <a:pt x="51" y="142"/>
                  </a:lnTo>
                  <a:lnTo>
                    <a:pt x="69" y="140"/>
                  </a:lnTo>
                  <a:lnTo>
                    <a:pt x="83" y="136"/>
                  </a:lnTo>
                  <a:lnTo>
                    <a:pt x="94" y="129"/>
                  </a:lnTo>
                  <a:lnTo>
                    <a:pt x="98" y="125"/>
                  </a:lnTo>
                  <a:lnTo>
                    <a:pt x="19" y="125"/>
                  </a:lnTo>
                  <a:lnTo>
                    <a:pt x="19" y="17"/>
                  </a:lnTo>
                  <a:lnTo>
                    <a:pt x="99" y="17"/>
                  </a:lnTo>
                  <a:lnTo>
                    <a:pt x="95" y="12"/>
                  </a:lnTo>
                  <a:lnTo>
                    <a:pt x="89" y="7"/>
                  </a:lnTo>
                  <a:lnTo>
                    <a:pt x="82" y="4"/>
                  </a:lnTo>
                  <a:lnTo>
                    <a:pt x="68" y="0"/>
                  </a:lnTo>
                  <a:lnTo>
                    <a:pt x="6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8" name="Freeform 3980">
              <a:extLst>
                <a:ext uri="{FF2B5EF4-FFF2-40B4-BE49-F238E27FC236}">
                  <a16:creationId xmlns:a16="http://schemas.microsoft.com/office/drawing/2014/main" id="{A0E9FAEF-5536-42C3-8A92-02D33BE51FC4}"/>
                </a:ext>
              </a:extLst>
            </xdr:cNvPr>
            <xdr:cNvSpPr>
              <a:spLocks/>
            </xdr:cNvSpPr>
          </xdr:nvSpPr>
          <xdr:spPr bwMode="auto">
            <a:xfrm>
              <a:off x="4" y="243"/>
              <a:ext cx="118" cy="142"/>
            </a:xfrm>
            <a:custGeom>
              <a:avLst/>
              <a:gdLst>
                <a:gd name="T0" fmla="+- 0 103 4"/>
                <a:gd name="T1" fmla="*/ T0 w 118"/>
                <a:gd name="T2" fmla="+- 0 260 243"/>
                <a:gd name="T3" fmla="*/ 260 h 142"/>
                <a:gd name="T4" fmla="+- 0 64 4"/>
                <a:gd name="T5" fmla="*/ T4 w 118"/>
                <a:gd name="T6" fmla="+- 0 260 243"/>
                <a:gd name="T7" fmla="*/ 260 h 142"/>
                <a:gd name="T8" fmla="+- 0 72 4"/>
                <a:gd name="T9" fmla="*/ T8 w 118"/>
                <a:gd name="T10" fmla="+- 0 261 243"/>
                <a:gd name="T11" fmla="*/ 261 h 142"/>
                <a:gd name="T12" fmla="+- 0 77 4"/>
                <a:gd name="T13" fmla="*/ T12 w 118"/>
                <a:gd name="T14" fmla="+- 0 262 243"/>
                <a:gd name="T15" fmla="*/ 262 h 142"/>
                <a:gd name="T16" fmla="+- 0 87 4"/>
                <a:gd name="T17" fmla="*/ T16 w 118"/>
                <a:gd name="T18" fmla="+- 0 268 243"/>
                <a:gd name="T19" fmla="*/ 268 h 142"/>
                <a:gd name="T20" fmla="+- 0 94 4"/>
                <a:gd name="T21" fmla="*/ T20 w 118"/>
                <a:gd name="T22" fmla="+- 0 278 243"/>
                <a:gd name="T23" fmla="*/ 278 h 142"/>
                <a:gd name="T24" fmla="+- 0 100 4"/>
                <a:gd name="T25" fmla="*/ T24 w 118"/>
                <a:gd name="T26" fmla="+- 0 293 243"/>
                <a:gd name="T27" fmla="*/ 293 h 142"/>
                <a:gd name="T28" fmla="+- 0 102 4"/>
                <a:gd name="T29" fmla="*/ T28 w 118"/>
                <a:gd name="T30" fmla="+- 0 313 243"/>
                <a:gd name="T31" fmla="*/ 313 h 142"/>
                <a:gd name="T32" fmla="+- 0 101 4"/>
                <a:gd name="T33" fmla="*/ T32 w 118"/>
                <a:gd name="T34" fmla="+- 0 327 243"/>
                <a:gd name="T35" fmla="*/ 327 h 142"/>
                <a:gd name="T36" fmla="+- 0 72 4"/>
                <a:gd name="T37" fmla="*/ T36 w 118"/>
                <a:gd name="T38" fmla="+- 0 368 243"/>
                <a:gd name="T39" fmla="*/ 368 h 142"/>
                <a:gd name="T40" fmla="+- 0 102 4"/>
                <a:gd name="T41" fmla="*/ T40 w 118"/>
                <a:gd name="T42" fmla="+- 0 368 243"/>
                <a:gd name="T43" fmla="*/ 368 h 142"/>
                <a:gd name="T44" fmla="+- 0 121 4"/>
                <a:gd name="T45" fmla="*/ T44 w 118"/>
                <a:gd name="T46" fmla="+- 0 313 243"/>
                <a:gd name="T47" fmla="*/ 313 h 142"/>
                <a:gd name="T48" fmla="+- 0 120 4"/>
                <a:gd name="T49" fmla="*/ T48 w 118"/>
                <a:gd name="T50" fmla="+- 0 295 243"/>
                <a:gd name="T51" fmla="*/ 295 h 142"/>
                <a:gd name="T52" fmla="+- 0 115 4"/>
                <a:gd name="T53" fmla="*/ T52 w 118"/>
                <a:gd name="T54" fmla="+- 0 279 243"/>
                <a:gd name="T55" fmla="*/ 279 h 142"/>
                <a:gd name="T56" fmla="+- 0 109 4"/>
                <a:gd name="T57" fmla="*/ T56 w 118"/>
                <a:gd name="T58" fmla="+- 0 266 243"/>
                <a:gd name="T59" fmla="*/ 266 h 142"/>
                <a:gd name="T60" fmla="+- 0 103 4"/>
                <a:gd name="T61" fmla="*/ T60 w 118"/>
                <a:gd name="T62" fmla="+- 0 260 243"/>
                <a:gd name="T63" fmla="*/ 260 h 14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18" h="142">
                  <a:moveTo>
                    <a:pt x="99" y="17"/>
                  </a:moveTo>
                  <a:lnTo>
                    <a:pt x="60" y="17"/>
                  </a:lnTo>
                  <a:lnTo>
                    <a:pt x="68" y="18"/>
                  </a:lnTo>
                  <a:lnTo>
                    <a:pt x="73" y="19"/>
                  </a:lnTo>
                  <a:lnTo>
                    <a:pt x="83" y="25"/>
                  </a:lnTo>
                  <a:lnTo>
                    <a:pt x="90" y="35"/>
                  </a:lnTo>
                  <a:lnTo>
                    <a:pt x="96" y="50"/>
                  </a:lnTo>
                  <a:lnTo>
                    <a:pt x="98" y="70"/>
                  </a:lnTo>
                  <a:lnTo>
                    <a:pt x="97" y="84"/>
                  </a:lnTo>
                  <a:lnTo>
                    <a:pt x="68" y="125"/>
                  </a:lnTo>
                  <a:lnTo>
                    <a:pt x="98" y="125"/>
                  </a:lnTo>
                  <a:lnTo>
                    <a:pt x="117" y="70"/>
                  </a:lnTo>
                  <a:lnTo>
                    <a:pt x="116" y="52"/>
                  </a:lnTo>
                  <a:lnTo>
                    <a:pt x="111" y="36"/>
                  </a:lnTo>
                  <a:lnTo>
                    <a:pt x="105" y="23"/>
                  </a:lnTo>
                  <a:lnTo>
                    <a:pt x="99" y="1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2" name="Group 271">
            <a:extLst>
              <a:ext uri="{FF2B5EF4-FFF2-40B4-BE49-F238E27FC236}">
                <a16:creationId xmlns:a16="http://schemas.microsoft.com/office/drawing/2014/main" id="{0D83E67D-C0A9-4751-B56A-3F3DD8335CDF}"/>
              </a:ext>
            </a:extLst>
          </xdr:cNvPr>
          <xdr:cNvGrpSpPr>
            <a:grpSpLocks/>
          </xdr:cNvGrpSpPr>
        </xdr:nvGrpSpPr>
        <xdr:grpSpPr bwMode="auto">
          <a:xfrm>
            <a:off x="133" y="280"/>
            <a:ext cx="95" cy="108"/>
            <a:chOff x="133" y="280"/>
            <a:chExt cx="95" cy="108"/>
          </a:xfrm>
        </xdr:grpSpPr>
        <xdr:sp macro="" textlink="">
          <xdr:nvSpPr>
            <xdr:cNvPr id="314" name="Freeform 3982">
              <a:extLst>
                <a:ext uri="{FF2B5EF4-FFF2-40B4-BE49-F238E27FC236}">
                  <a16:creationId xmlns:a16="http://schemas.microsoft.com/office/drawing/2014/main" id="{AD6C4E9E-FCF7-48ED-8745-F63E63EE717B}"/>
                </a:ext>
              </a:extLst>
            </xdr:cNvPr>
            <xdr:cNvSpPr>
              <a:spLocks/>
            </xdr:cNvSpPr>
          </xdr:nvSpPr>
          <xdr:spPr bwMode="auto">
            <a:xfrm>
              <a:off x="133" y="280"/>
              <a:ext cx="95" cy="108"/>
            </a:xfrm>
            <a:custGeom>
              <a:avLst/>
              <a:gdLst>
                <a:gd name="T0" fmla="+- 0 195 133"/>
                <a:gd name="T1" fmla="*/ T0 w 95"/>
                <a:gd name="T2" fmla="+- 0 280 280"/>
                <a:gd name="T3" fmla="*/ 280 h 108"/>
                <a:gd name="T4" fmla="+- 0 167 133"/>
                <a:gd name="T5" fmla="*/ T4 w 95"/>
                <a:gd name="T6" fmla="+- 0 280 280"/>
                <a:gd name="T7" fmla="*/ 280 h 108"/>
                <a:gd name="T8" fmla="+- 0 155 133"/>
                <a:gd name="T9" fmla="*/ T8 w 95"/>
                <a:gd name="T10" fmla="+- 0 284 280"/>
                <a:gd name="T11" fmla="*/ 284 h 108"/>
                <a:gd name="T12" fmla="+- 0 133 133"/>
                <a:gd name="T13" fmla="*/ T12 w 95"/>
                <a:gd name="T14" fmla="+- 0 334 280"/>
                <a:gd name="T15" fmla="*/ 334 h 108"/>
                <a:gd name="T16" fmla="+- 0 137 133"/>
                <a:gd name="T17" fmla="*/ T16 w 95"/>
                <a:gd name="T18" fmla="+- 0 356 280"/>
                <a:gd name="T19" fmla="*/ 356 h 108"/>
                <a:gd name="T20" fmla="+- 0 146 133"/>
                <a:gd name="T21" fmla="*/ T20 w 95"/>
                <a:gd name="T22" fmla="+- 0 373 280"/>
                <a:gd name="T23" fmla="*/ 373 h 108"/>
                <a:gd name="T24" fmla="+- 0 162 133"/>
                <a:gd name="T25" fmla="*/ T24 w 95"/>
                <a:gd name="T26" fmla="+- 0 383 280"/>
                <a:gd name="T27" fmla="*/ 383 h 108"/>
                <a:gd name="T28" fmla="+- 0 182 133"/>
                <a:gd name="T29" fmla="*/ T28 w 95"/>
                <a:gd name="T30" fmla="+- 0 387 280"/>
                <a:gd name="T31" fmla="*/ 387 h 108"/>
                <a:gd name="T32" fmla="+- 0 198 133"/>
                <a:gd name="T33" fmla="*/ T32 w 95"/>
                <a:gd name="T34" fmla="+- 0 385 280"/>
                <a:gd name="T35" fmla="*/ 385 h 108"/>
                <a:gd name="T36" fmla="+- 0 211 133"/>
                <a:gd name="T37" fmla="*/ T36 w 95"/>
                <a:gd name="T38" fmla="+- 0 378 280"/>
                <a:gd name="T39" fmla="*/ 378 h 108"/>
                <a:gd name="T40" fmla="+- 0 217 133"/>
                <a:gd name="T41" fmla="*/ T40 w 95"/>
                <a:gd name="T42" fmla="+- 0 372 280"/>
                <a:gd name="T43" fmla="*/ 372 h 108"/>
                <a:gd name="T44" fmla="+- 0 182 133"/>
                <a:gd name="T45" fmla="*/ T44 w 95"/>
                <a:gd name="T46" fmla="+- 0 372 280"/>
                <a:gd name="T47" fmla="*/ 372 h 108"/>
                <a:gd name="T48" fmla="+- 0 170 133"/>
                <a:gd name="T49" fmla="*/ T48 w 95"/>
                <a:gd name="T50" fmla="+- 0 370 280"/>
                <a:gd name="T51" fmla="*/ 370 h 108"/>
                <a:gd name="T52" fmla="+- 0 161 133"/>
                <a:gd name="T53" fmla="*/ T52 w 95"/>
                <a:gd name="T54" fmla="+- 0 364 280"/>
                <a:gd name="T55" fmla="*/ 364 h 108"/>
                <a:gd name="T56" fmla="+- 0 154 133"/>
                <a:gd name="T57" fmla="*/ T56 w 95"/>
                <a:gd name="T58" fmla="+- 0 353 280"/>
                <a:gd name="T59" fmla="*/ 353 h 108"/>
                <a:gd name="T60" fmla="+- 0 151 133"/>
                <a:gd name="T61" fmla="*/ T60 w 95"/>
                <a:gd name="T62" fmla="+- 0 338 280"/>
                <a:gd name="T63" fmla="*/ 338 h 108"/>
                <a:gd name="T64" fmla="+- 0 228 133"/>
                <a:gd name="T65" fmla="*/ T64 w 95"/>
                <a:gd name="T66" fmla="+- 0 338 280"/>
                <a:gd name="T67" fmla="*/ 338 h 108"/>
                <a:gd name="T68" fmla="+- 0 228 133"/>
                <a:gd name="T69" fmla="*/ T68 w 95"/>
                <a:gd name="T70" fmla="+- 0 336 280"/>
                <a:gd name="T71" fmla="*/ 336 h 108"/>
                <a:gd name="T72" fmla="+- 0 228 133"/>
                <a:gd name="T73" fmla="*/ T72 w 95"/>
                <a:gd name="T74" fmla="+- 0 333 280"/>
                <a:gd name="T75" fmla="*/ 333 h 108"/>
                <a:gd name="T76" fmla="+- 0 227 133"/>
                <a:gd name="T77" fmla="*/ T76 w 95"/>
                <a:gd name="T78" fmla="+- 0 323 280"/>
                <a:gd name="T79" fmla="*/ 323 h 108"/>
                <a:gd name="T80" fmla="+- 0 152 133"/>
                <a:gd name="T81" fmla="*/ T80 w 95"/>
                <a:gd name="T82" fmla="+- 0 323 280"/>
                <a:gd name="T83" fmla="*/ 323 h 108"/>
                <a:gd name="T84" fmla="+- 0 155 133"/>
                <a:gd name="T85" fmla="*/ T84 w 95"/>
                <a:gd name="T86" fmla="+- 0 311 280"/>
                <a:gd name="T87" fmla="*/ 311 h 108"/>
                <a:gd name="T88" fmla="+- 0 161 133"/>
                <a:gd name="T89" fmla="*/ T88 w 95"/>
                <a:gd name="T90" fmla="+- 0 302 280"/>
                <a:gd name="T91" fmla="*/ 302 h 108"/>
                <a:gd name="T92" fmla="+- 0 170 133"/>
                <a:gd name="T93" fmla="*/ T92 w 95"/>
                <a:gd name="T94" fmla="+- 0 296 280"/>
                <a:gd name="T95" fmla="*/ 296 h 108"/>
                <a:gd name="T96" fmla="+- 0 181 133"/>
                <a:gd name="T97" fmla="*/ T96 w 95"/>
                <a:gd name="T98" fmla="+- 0 294 280"/>
                <a:gd name="T99" fmla="*/ 294 h 108"/>
                <a:gd name="T100" fmla="+- 0 215 133"/>
                <a:gd name="T101" fmla="*/ T100 w 95"/>
                <a:gd name="T102" fmla="+- 0 294 280"/>
                <a:gd name="T103" fmla="*/ 294 h 108"/>
                <a:gd name="T104" fmla="+- 0 206 133"/>
                <a:gd name="T105" fmla="*/ T104 w 95"/>
                <a:gd name="T106" fmla="+- 0 284 280"/>
                <a:gd name="T107" fmla="*/ 284 h 108"/>
                <a:gd name="T108" fmla="+- 0 195 133"/>
                <a:gd name="T109" fmla="*/ T108 w 95"/>
                <a:gd name="T110" fmla="+- 0 280 280"/>
                <a:gd name="T11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95" h="108">
                  <a:moveTo>
                    <a:pt x="62" y="0"/>
                  </a:moveTo>
                  <a:lnTo>
                    <a:pt x="34" y="0"/>
                  </a:lnTo>
                  <a:lnTo>
                    <a:pt x="22" y="4"/>
                  </a:lnTo>
                  <a:lnTo>
                    <a:pt x="0" y="54"/>
                  </a:lnTo>
                  <a:lnTo>
                    <a:pt x="4" y="76"/>
                  </a:lnTo>
                  <a:lnTo>
                    <a:pt x="13" y="93"/>
                  </a:lnTo>
                  <a:lnTo>
                    <a:pt x="29" y="103"/>
                  </a:lnTo>
                  <a:lnTo>
                    <a:pt x="49" y="107"/>
                  </a:lnTo>
                  <a:lnTo>
                    <a:pt x="65" y="105"/>
                  </a:lnTo>
                  <a:lnTo>
                    <a:pt x="78" y="98"/>
                  </a:lnTo>
                  <a:lnTo>
                    <a:pt x="84" y="92"/>
                  </a:lnTo>
                  <a:lnTo>
                    <a:pt x="49" y="92"/>
                  </a:lnTo>
                  <a:lnTo>
                    <a:pt x="37" y="90"/>
                  </a:lnTo>
                  <a:lnTo>
                    <a:pt x="28" y="84"/>
                  </a:lnTo>
                  <a:lnTo>
                    <a:pt x="21" y="73"/>
                  </a:lnTo>
                  <a:lnTo>
                    <a:pt x="18" y="58"/>
                  </a:lnTo>
                  <a:lnTo>
                    <a:pt x="95" y="58"/>
                  </a:lnTo>
                  <a:lnTo>
                    <a:pt x="95" y="56"/>
                  </a:lnTo>
                  <a:lnTo>
                    <a:pt x="95" y="53"/>
                  </a:lnTo>
                  <a:lnTo>
                    <a:pt x="94" y="43"/>
                  </a:lnTo>
                  <a:lnTo>
                    <a:pt x="19" y="43"/>
                  </a:lnTo>
                  <a:lnTo>
                    <a:pt x="22" y="31"/>
                  </a:lnTo>
                  <a:lnTo>
                    <a:pt x="28" y="22"/>
                  </a:lnTo>
                  <a:lnTo>
                    <a:pt x="37" y="16"/>
                  </a:lnTo>
                  <a:lnTo>
                    <a:pt x="48" y="14"/>
                  </a:lnTo>
                  <a:lnTo>
                    <a:pt x="82" y="14"/>
                  </a:lnTo>
                  <a:lnTo>
                    <a:pt x="73" y="4"/>
                  </a:lnTo>
                  <a:lnTo>
                    <a:pt x="6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5" name="Freeform 3983">
              <a:extLst>
                <a:ext uri="{FF2B5EF4-FFF2-40B4-BE49-F238E27FC236}">
                  <a16:creationId xmlns:a16="http://schemas.microsoft.com/office/drawing/2014/main" id="{A7B57E17-4AD7-421A-81C8-9F59E930D240}"/>
                </a:ext>
              </a:extLst>
            </xdr:cNvPr>
            <xdr:cNvSpPr>
              <a:spLocks/>
            </xdr:cNvSpPr>
          </xdr:nvSpPr>
          <xdr:spPr bwMode="auto">
            <a:xfrm>
              <a:off x="133" y="280"/>
              <a:ext cx="95" cy="108"/>
            </a:xfrm>
            <a:custGeom>
              <a:avLst/>
              <a:gdLst>
                <a:gd name="T0" fmla="+- 0 209 133"/>
                <a:gd name="T1" fmla="*/ T0 w 95"/>
                <a:gd name="T2" fmla="+- 0 351 280"/>
                <a:gd name="T3" fmla="*/ 351 h 108"/>
                <a:gd name="T4" fmla="+- 0 204 133"/>
                <a:gd name="T5" fmla="*/ T4 w 95"/>
                <a:gd name="T6" fmla="+- 0 366 280"/>
                <a:gd name="T7" fmla="*/ 366 h 108"/>
                <a:gd name="T8" fmla="+- 0 195 133"/>
                <a:gd name="T9" fmla="*/ T8 w 95"/>
                <a:gd name="T10" fmla="+- 0 372 280"/>
                <a:gd name="T11" fmla="*/ 372 h 108"/>
                <a:gd name="T12" fmla="+- 0 217 133"/>
                <a:gd name="T13" fmla="*/ T12 w 95"/>
                <a:gd name="T14" fmla="+- 0 372 280"/>
                <a:gd name="T15" fmla="*/ 372 h 108"/>
                <a:gd name="T16" fmla="+- 0 221 133"/>
                <a:gd name="T17" fmla="*/ T16 w 95"/>
                <a:gd name="T18" fmla="+- 0 368 280"/>
                <a:gd name="T19" fmla="*/ 368 h 108"/>
                <a:gd name="T20" fmla="+- 0 227 133"/>
                <a:gd name="T21" fmla="*/ T20 w 95"/>
                <a:gd name="T22" fmla="+- 0 354 280"/>
                <a:gd name="T23" fmla="*/ 354 h 108"/>
                <a:gd name="T24" fmla="+- 0 209 133"/>
                <a:gd name="T25" fmla="*/ T24 w 95"/>
                <a:gd name="T26" fmla="+- 0 351 280"/>
                <a:gd name="T27" fmla="*/ 351 h 108"/>
              </a:gdLst>
              <a:ahLst/>
              <a:cxnLst>
                <a:cxn ang="0">
                  <a:pos x="T1" y="T3"/>
                </a:cxn>
                <a:cxn ang="0">
                  <a:pos x="T5" y="T7"/>
                </a:cxn>
                <a:cxn ang="0">
                  <a:pos x="T9" y="T11"/>
                </a:cxn>
                <a:cxn ang="0">
                  <a:pos x="T13" y="T15"/>
                </a:cxn>
                <a:cxn ang="0">
                  <a:pos x="T17" y="T19"/>
                </a:cxn>
                <a:cxn ang="0">
                  <a:pos x="T21" y="T23"/>
                </a:cxn>
                <a:cxn ang="0">
                  <a:pos x="T25" y="T27"/>
                </a:cxn>
              </a:cxnLst>
              <a:rect l="0" t="0" r="r" b="b"/>
              <a:pathLst>
                <a:path w="95" h="108">
                  <a:moveTo>
                    <a:pt x="76" y="71"/>
                  </a:moveTo>
                  <a:lnTo>
                    <a:pt x="71" y="86"/>
                  </a:lnTo>
                  <a:lnTo>
                    <a:pt x="62" y="92"/>
                  </a:lnTo>
                  <a:lnTo>
                    <a:pt x="84" y="92"/>
                  </a:lnTo>
                  <a:lnTo>
                    <a:pt x="88" y="88"/>
                  </a:lnTo>
                  <a:lnTo>
                    <a:pt x="94" y="74"/>
                  </a:lnTo>
                  <a:lnTo>
                    <a:pt x="76" y="7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6" name="Freeform 3984">
              <a:extLst>
                <a:ext uri="{FF2B5EF4-FFF2-40B4-BE49-F238E27FC236}">
                  <a16:creationId xmlns:a16="http://schemas.microsoft.com/office/drawing/2014/main" id="{7D72D5AA-B792-4053-959A-AFA7830DFF4F}"/>
                </a:ext>
              </a:extLst>
            </xdr:cNvPr>
            <xdr:cNvSpPr>
              <a:spLocks/>
            </xdr:cNvSpPr>
          </xdr:nvSpPr>
          <xdr:spPr bwMode="auto">
            <a:xfrm>
              <a:off x="133" y="280"/>
              <a:ext cx="95" cy="108"/>
            </a:xfrm>
            <a:custGeom>
              <a:avLst/>
              <a:gdLst>
                <a:gd name="T0" fmla="+- 0 215 133"/>
                <a:gd name="T1" fmla="*/ T0 w 95"/>
                <a:gd name="T2" fmla="+- 0 294 280"/>
                <a:gd name="T3" fmla="*/ 294 h 108"/>
                <a:gd name="T4" fmla="+- 0 190 133"/>
                <a:gd name="T5" fmla="*/ T4 w 95"/>
                <a:gd name="T6" fmla="+- 0 294 280"/>
                <a:gd name="T7" fmla="*/ 294 h 108"/>
                <a:gd name="T8" fmla="+- 0 197 133"/>
                <a:gd name="T9" fmla="*/ T8 w 95"/>
                <a:gd name="T10" fmla="+- 0 297 280"/>
                <a:gd name="T11" fmla="*/ 297 h 108"/>
                <a:gd name="T12" fmla="+- 0 203 133"/>
                <a:gd name="T13" fmla="*/ T12 w 95"/>
                <a:gd name="T14" fmla="+- 0 304 280"/>
                <a:gd name="T15" fmla="*/ 304 h 108"/>
                <a:gd name="T16" fmla="+- 0 206 133"/>
                <a:gd name="T17" fmla="*/ T16 w 95"/>
                <a:gd name="T18" fmla="+- 0 308 280"/>
                <a:gd name="T19" fmla="*/ 308 h 108"/>
                <a:gd name="T20" fmla="+- 0 209 133"/>
                <a:gd name="T21" fmla="*/ T20 w 95"/>
                <a:gd name="T22" fmla="+- 0 315 280"/>
                <a:gd name="T23" fmla="*/ 315 h 108"/>
                <a:gd name="T24" fmla="+- 0 209 133"/>
                <a:gd name="T25" fmla="*/ T24 w 95"/>
                <a:gd name="T26" fmla="+- 0 323 280"/>
                <a:gd name="T27" fmla="*/ 323 h 108"/>
                <a:gd name="T28" fmla="+- 0 227 133"/>
                <a:gd name="T29" fmla="*/ T28 w 95"/>
                <a:gd name="T30" fmla="+- 0 323 280"/>
                <a:gd name="T31" fmla="*/ 323 h 108"/>
                <a:gd name="T32" fmla="+- 0 227 133"/>
                <a:gd name="T33" fmla="*/ T32 w 95"/>
                <a:gd name="T34" fmla="+- 0 321 280"/>
                <a:gd name="T35" fmla="*/ 321 h 108"/>
                <a:gd name="T36" fmla="+- 0 225 133"/>
                <a:gd name="T37" fmla="*/ T36 w 95"/>
                <a:gd name="T38" fmla="+- 0 310 280"/>
                <a:gd name="T39" fmla="*/ 310 h 108"/>
                <a:gd name="T40" fmla="+- 0 221 133"/>
                <a:gd name="T41" fmla="*/ T40 w 95"/>
                <a:gd name="T42" fmla="+- 0 301 280"/>
                <a:gd name="T43" fmla="*/ 301 h 108"/>
                <a:gd name="T44" fmla="+- 0 215 133"/>
                <a:gd name="T45" fmla="*/ T44 w 95"/>
                <a:gd name="T46" fmla="+- 0 294 280"/>
                <a:gd name="T47"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5" h="108">
                  <a:moveTo>
                    <a:pt x="82" y="14"/>
                  </a:moveTo>
                  <a:lnTo>
                    <a:pt x="57" y="14"/>
                  </a:lnTo>
                  <a:lnTo>
                    <a:pt x="64" y="17"/>
                  </a:lnTo>
                  <a:lnTo>
                    <a:pt x="70" y="24"/>
                  </a:lnTo>
                  <a:lnTo>
                    <a:pt x="73" y="28"/>
                  </a:lnTo>
                  <a:lnTo>
                    <a:pt x="76" y="35"/>
                  </a:lnTo>
                  <a:lnTo>
                    <a:pt x="76" y="43"/>
                  </a:lnTo>
                  <a:lnTo>
                    <a:pt x="94" y="43"/>
                  </a:lnTo>
                  <a:lnTo>
                    <a:pt x="94" y="41"/>
                  </a:lnTo>
                  <a:lnTo>
                    <a:pt x="92" y="30"/>
                  </a:lnTo>
                  <a:lnTo>
                    <a:pt x="88" y="21"/>
                  </a:lnTo>
                  <a:lnTo>
                    <a:pt x="82"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3" name="Group 272">
            <a:extLst>
              <a:ext uri="{FF2B5EF4-FFF2-40B4-BE49-F238E27FC236}">
                <a16:creationId xmlns:a16="http://schemas.microsoft.com/office/drawing/2014/main" id="{F95FD62B-444D-41FD-A1BF-018FC6F85C9D}"/>
              </a:ext>
            </a:extLst>
          </xdr:cNvPr>
          <xdr:cNvGrpSpPr>
            <a:grpSpLocks/>
          </xdr:cNvGrpSpPr>
        </xdr:nvGrpSpPr>
        <xdr:grpSpPr bwMode="auto">
          <a:xfrm>
            <a:off x="245" y="280"/>
            <a:ext cx="90" cy="145"/>
            <a:chOff x="245" y="280"/>
            <a:chExt cx="90" cy="145"/>
          </a:xfrm>
        </xdr:grpSpPr>
        <xdr:sp macro="" textlink="">
          <xdr:nvSpPr>
            <xdr:cNvPr id="310" name="Freeform 3986">
              <a:extLst>
                <a:ext uri="{FF2B5EF4-FFF2-40B4-BE49-F238E27FC236}">
                  <a16:creationId xmlns:a16="http://schemas.microsoft.com/office/drawing/2014/main" id="{5142374D-6FCD-47C2-AE84-FD9D0CF6400E}"/>
                </a:ext>
              </a:extLst>
            </xdr:cNvPr>
            <xdr:cNvSpPr>
              <a:spLocks/>
            </xdr:cNvSpPr>
          </xdr:nvSpPr>
          <xdr:spPr bwMode="auto">
            <a:xfrm>
              <a:off x="245" y="280"/>
              <a:ext cx="90" cy="145"/>
            </a:xfrm>
            <a:custGeom>
              <a:avLst/>
              <a:gdLst>
                <a:gd name="T0" fmla="+- 0 261 245"/>
                <a:gd name="T1" fmla="*/ T0 w 90"/>
                <a:gd name="T2" fmla="+- 0 282 280"/>
                <a:gd name="T3" fmla="*/ 282 h 145"/>
                <a:gd name="T4" fmla="+- 0 245 245"/>
                <a:gd name="T5" fmla="*/ T4 w 90"/>
                <a:gd name="T6" fmla="+- 0 282 280"/>
                <a:gd name="T7" fmla="*/ 282 h 145"/>
                <a:gd name="T8" fmla="+- 0 245 245"/>
                <a:gd name="T9" fmla="*/ T8 w 90"/>
                <a:gd name="T10" fmla="+- 0 424 280"/>
                <a:gd name="T11" fmla="*/ 424 h 145"/>
                <a:gd name="T12" fmla="+- 0 262 245"/>
                <a:gd name="T13" fmla="*/ T12 w 90"/>
                <a:gd name="T14" fmla="+- 0 424 280"/>
                <a:gd name="T15" fmla="*/ 424 h 145"/>
                <a:gd name="T16" fmla="+- 0 262 245"/>
                <a:gd name="T17" fmla="*/ T16 w 90"/>
                <a:gd name="T18" fmla="+- 0 374 280"/>
                <a:gd name="T19" fmla="*/ 374 h 145"/>
                <a:gd name="T20" fmla="+- 0 319 245"/>
                <a:gd name="T21" fmla="*/ T20 w 90"/>
                <a:gd name="T22" fmla="+- 0 374 280"/>
                <a:gd name="T23" fmla="*/ 374 h 145"/>
                <a:gd name="T24" fmla="+- 0 321 245"/>
                <a:gd name="T25" fmla="*/ T24 w 90"/>
                <a:gd name="T26" fmla="+- 0 372 280"/>
                <a:gd name="T27" fmla="*/ 372 h 145"/>
                <a:gd name="T28" fmla="+- 0 288 245"/>
                <a:gd name="T29" fmla="*/ T28 w 90"/>
                <a:gd name="T30" fmla="+- 0 372 280"/>
                <a:gd name="T31" fmla="*/ 372 h 145"/>
                <a:gd name="T32" fmla="+- 0 278 245"/>
                <a:gd name="T33" fmla="*/ T32 w 90"/>
                <a:gd name="T34" fmla="+- 0 370 280"/>
                <a:gd name="T35" fmla="*/ 370 h 145"/>
                <a:gd name="T36" fmla="+- 0 269 245"/>
                <a:gd name="T37" fmla="*/ T36 w 90"/>
                <a:gd name="T38" fmla="+- 0 363 280"/>
                <a:gd name="T39" fmla="*/ 363 h 145"/>
                <a:gd name="T40" fmla="+- 0 263 245"/>
                <a:gd name="T41" fmla="*/ T40 w 90"/>
                <a:gd name="T42" fmla="+- 0 351 280"/>
                <a:gd name="T43" fmla="*/ 351 h 145"/>
                <a:gd name="T44" fmla="+- 0 261 245"/>
                <a:gd name="T45" fmla="*/ T44 w 90"/>
                <a:gd name="T46" fmla="+- 0 334 280"/>
                <a:gd name="T47" fmla="*/ 334 h 145"/>
                <a:gd name="T48" fmla="+- 0 261 245"/>
                <a:gd name="T49" fmla="*/ T48 w 90"/>
                <a:gd name="T50" fmla="+- 0 321 280"/>
                <a:gd name="T51" fmla="*/ 321 h 145"/>
                <a:gd name="T52" fmla="+- 0 264 245"/>
                <a:gd name="T53" fmla="*/ T52 w 90"/>
                <a:gd name="T54" fmla="+- 0 311 280"/>
                <a:gd name="T55" fmla="*/ 311 h 145"/>
                <a:gd name="T56" fmla="+- 0 275 245"/>
                <a:gd name="T57" fmla="*/ T56 w 90"/>
                <a:gd name="T58" fmla="+- 0 297 280"/>
                <a:gd name="T59" fmla="*/ 297 h 145"/>
                <a:gd name="T60" fmla="+- 0 278 245"/>
                <a:gd name="T61" fmla="*/ T60 w 90"/>
                <a:gd name="T62" fmla="+- 0 295 280"/>
                <a:gd name="T63" fmla="*/ 295 h 145"/>
                <a:gd name="T64" fmla="+- 0 261 245"/>
                <a:gd name="T65" fmla="*/ T64 w 90"/>
                <a:gd name="T66" fmla="+- 0 295 280"/>
                <a:gd name="T67" fmla="*/ 295 h 145"/>
                <a:gd name="T68" fmla="+- 0 261 245"/>
                <a:gd name="T69" fmla="*/ T68 w 90"/>
                <a:gd name="T70" fmla="+- 0 282 280"/>
                <a:gd name="T71" fmla="*/ 282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Lst>
              <a:rect l="0" t="0" r="r" b="b"/>
              <a:pathLst>
                <a:path w="90" h="145">
                  <a:moveTo>
                    <a:pt x="16" y="2"/>
                  </a:moveTo>
                  <a:lnTo>
                    <a:pt x="0" y="2"/>
                  </a:lnTo>
                  <a:lnTo>
                    <a:pt x="0" y="144"/>
                  </a:lnTo>
                  <a:lnTo>
                    <a:pt x="17" y="144"/>
                  </a:lnTo>
                  <a:lnTo>
                    <a:pt x="17" y="94"/>
                  </a:lnTo>
                  <a:lnTo>
                    <a:pt x="74" y="94"/>
                  </a:lnTo>
                  <a:lnTo>
                    <a:pt x="76" y="92"/>
                  </a:lnTo>
                  <a:lnTo>
                    <a:pt x="43" y="92"/>
                  </a:lnTo>
                  <a:lnTo>
                    <a:pt x="33" y="90"/>
                  </a:lnTo>
                  <a:lnTo>
                    <a:pt x="24" y="83"/>
                  </a:lnTo>
                  <a:lnTo>
                    <a:pt x="18" y="71"/>
                  </a:lnTo>
                  <a:lnTo>
                    <a:pt x="16" y="54"/>
                  </a:lnTo>
                  <a:lnTo>
                    <a:pt x="16" y="41"/>
                  </a:lnTo>
                  <a:lnTo>
                    <a:pt x="19" y="31"/>
                  </a:lnTo>
                  <a:lnTo>
                    <a:pt x="30" y="17"/>
                  </a:lnTo>
                  <a:lnTo>
                    <a:pt x="33" y="15"/>
                  </a:lnTo>
                  <a:lnTo>
                    <a:pt x="16" y="15"/>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1" name="Freeform 3987">
              <a:extLst>
                <a:ext uri="{FF2B5EF4-FFF2-40B4-BE49-F238E27FC236}">
                  <a16:creationId xmlns:a16="http://schemas.microsoft.com/office/drawing/2014/main" id="{66863785-23F6-4CEE-9D5E-96CFAAC8CFB8}"/>
                </a:ext>
              </a:extLst>
            </xdr:cNvPr>
            <xdr:cNvSpPr>
              <a:spLocks/>
            </xdr:cNvSpPr>
          </xdr:nvSpPr>
          <xdr:spPr bwMode="auto">
            <a:xfrm>
              <a:off x="245" y="280"/>
              <a:ext cx="90" cy="145"/>
            </a:xfrm>
            <a:custGeom>
              <a:avLst/>
              <a:gdLst>
                <a:gd name="T0" fmla="+- 0 319 245"/>
                <a:gd name="T1" fmla="*/ T0 w 90"/>
                <a:gd name="T2" fmla="+- 0 374 280"/>
                <a:gd name="T3" fmla="*/ 374 h 145"/>
                <a:gd name="T4" fmla="+- 0 262 245"/>
                <a:gd name="T5" fmla="*/ T4 w 90"/>
                <a:gd name="T6" fmla="+- 0 374 280"/>
                <a:gd name="T7" fmla="*/ 374 h 145"/>
                <a:gd name="T8" fmla="+- 0 268 245"/>
                <a:gd name="T9" fmla="*/ T8 w 90"/>
                <a:gd name="T10" fmla="+- 0 382 280"/>
                <a:gd name="T11" fmla="*/ 382 h 145"/>
                <a:gd name="T12" fmla="+- 0 278 245"/>
                <a:gd name="T13" fmla="*/ T12 w 90"/>
                <a:gd name="T14" fmla="+- 0 387 280"/>
                <a:gd name="T15" fmla="*/ 387 h 145"/>
                <a:gd name="T16" fmla="+- 0 289 245"/>
                <a:gd name="T17" fmla="*/ T16 w 90"/>
                <a:gd name="T18" fmla="+- 0 387 280"/>
                <a:gd name="T19" fmla="*/ 387 h 145"/>
                <a:gd name="T20" fmla="+- 0 301 245"/>
                <a:gd name="T21" fmla="*/ T20 w 90"/>
                <a:gd name="T22" fmla="+- 0 385 280"/>
                <a:gd name="T23" fmla="*/ 385 h 145"/>
                <a:gd name="T24" fmla="+- 0 312 245"/>
                <a:gd name="T25" fmla="*/ T24 w 90"/>
                <a:gd name="T26" fmla="+- 0 380 280"/>
                <a:gd name="T27" fmla="*/ 380 h 145"/>
                <a:gd name="T28" fmla="+- 0 319 245"/>
                <a:gd name="T29" fmla="*/ T28 w 90"/>
                <a:gd name="T30" fmla="+- 0 374 280"/>
                <a:gd name="T31" fmla="*/ 374 h 14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0" h="145">
                  <a:moveTo>
                    <a:pt x="74" y="94"/>
                  </a:moveTo>
                  <a:lnTo>
                    <a:pt x="17" y="94"/>
                  </a:lnTo>
                  <a:lnTo>
                    <a:pt x="23" y="102"/>
                  </a:lnTo>
                  <a:lnTo>
                    <a:pt x="33" y="107"/>
                  </a:lnTo>
                  <a:lnTo>
                    <a:pt x="44" y="107"/>
                  </a:lnTo>
                  <a:lnTo>
                    <a:pt x="56" y="105"/>
                  </a:lnTo>
                  <a:lnTo>
                    <a:pt x="67" y="100"/>
                  </a:lnTo>
                  <a:lnTo>
                    <a:pt x="74" y="9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2" name="Freeform 3988">
              <a:extLst>
                <a:ext uri="{FF2B5EF4-FFF2-40B4-BE49-F238E27FC236}">
                  <a16:creationId xmlns:a16="http://schemas.microsoft.com/office/drawing/2014/main" id="{C35455E7-7AD2-4DB2-ADCE-AEF244834F14}"/>
                </a:ext>
              </a:extLst>
            </xdr:cNvPr>
            <xdr:cNvSpPr>
              <a:spLocks/>
            </xdr:cNvSpPr>
          </xdr:nvSpPr>
          <xdr:spPr bwMode="auto">
            <a:xfrm>
              <a:off x="245" y="280"/>
              <a:ext cx="90" cy="145"/>
            </a:xfrm>
            <a:custGeom>
              <a:avLst/>
              <a:gdLst>
                <a:gd name="T0" fmla="+- 0 321 245"/>
                <a:gd name="T1" fmla="*/ T0 w 90"/>
                <a:gd name="T2" fmla="+- 0 293 280"/>
                <a:gd name="T3" fmla="*/ 293 h 145"/>
                <a:gd name="T4" fmla="+- 0 289 245"/>
                <a:gd name="T5" fmla="*/ T4 w 90"/>
                <a:gd name="T6" fmla="+- 0 293 280"/>
                <a:gd name="T7" fmla="*/ 293 h 145"/>
                <a:gd name="T8" fmla="+- 0 300 245"/>
                <a:gd name="T9" fmla="*/ T8 w 90"/>
                <a:gd name="T10" fmla="+- 0 296 280"/>
                <a:gd name="T11" fmla="*/ 296 h 145"/>
                <a:gd name="T12" fmla="+- 0 308 245"/>
                <a:gd name="T13" fmla="*/ T12 w 90"/>
                <a:gd name="T14" fmla="+- 0 303 280"/>
                <a:gd name="T15" fmla="*/ 303 h 145"/>
                <a:gd name="T16" fmla="+- 0 314 245"/>
                <a:gd name="T17" fmla="*/ T16 w 90"/>
                <a:gd name="T18" fmla="+- 0 315 280"/>
                <a:gd name="T19" fmla="*/ 315 h 145"/>
                <a:gd name="T20" fmla="+- 0 316 245"/>
                <a:gd name="T21" fmla="*/ T20 w 90"/>
                <a:gd name="T22" fmla="+- 0 332 280"/>
                <a:gd name="T23" fmla="*/ 332 h 145"/>
                <a:gd name="T24" fmla="+- 0 314 245"/>
                <a:gd name="T25" fmla="*/ T24 w 90"/>
                <a:gd name="T26" fmla="+- 0 350 280"/>
                <a:gd name="T27" fmla="*/ 350 h 145"/>
                <a:gd name="T28" fmla="+- 0 308 245"/>
                <a:gd name="T29" fmla="*/ T28 w 90"/>
                <a:gd name="T30" fmla="+- 0 363 280"/>
                <a:gd name="T31" fmla="*/ 363 h 145"/>
                <a:gd name="T32" fmla="+- 0 299 245"/>
                <a:gd name="T33" fmla="*/ T32 w 90"/>
                <a:gd name="T34" fmla="+- 0 370 280"/>
                <a:gd name="T35" fmla="*/ 370 h 145"/>
                <a:gd name="T36" fmla="+- 0 288 245"/>
                <a:gd name="T37" fmla="*/ T36 w 90"/>
                <a:gd name="T38" fmla="+- 0 372 280"/>
                <a:gd name="T39" fmla="*/ 372 h 145"/>
                <a:gd name="T40" fmla="+- 0 321 245"/>
                <a:gd name="T41" fmla="*/ T40 w 90"/>
                <a:gd name="T42" fmla="+- 0 372 280"/>
                <a:gd name="T43" fmla="*/ 372 h 145"/>
                <a:gd name="T44" fmla="+- 0 321 245"/>
                <a:gd name="T45" fmla="*/ T44 w 90"/>
                <a:gd name="T46" fmla="+- 0 372 280"/>
                <a:gd name="T47" fmla="*/ 372 h 145"/>
                <a:gd name="T48" fmla="+- 0 328 245"/>
                <a:gd name="T49" fmla="*/ T48 w 90"/>
                <a:gd name="T50" fmla="+- 0 361 280"/>
                <a:gd name="T51" fmla="*/ 361 h 145"/>
                <a:gd name="T52" fmla="+- 0 332 245"/>
                <a:gd name="T53" fmla="*/ T52 w 90"/>
                <a:gd name="T54" fmla="+- 0 352 280"/>
                <a:gd name="T55" fmla="*/ 352 h 145"/>
                <a:gd name="T56" fmla="+- 0 334 245"/>
                <a:gd name="T57" fmla="*/ T56 w 90"/>
                <a:gd name="T58" fmla="+- 0 343 280"/>
                <a:gd name="T59" fmla="*/ 343 h 145"/>
                <a:gd name="T60" fmla="+- 0 334 245"/>
                <a:gd name="T61" fmla="*/ T60 w 90"/>
                <a:gd name="T62" fmla="+- 0 332 280"/>
                <a:gd name="T63" fmla="*/ 332 h 145"/>
                <a:gd name="T64" fmla="+- 0 331 245"/>
                <a:gd name="T65" fmla="*/ T64 w 90"/>
                <a:gd name="T66" fmla="+- 0 312 280"/>
                <a:gd name="T67" fmla="*/ 312 h 145"/>
                <a:gd name="T68" fmla="+- 0 322 245"/>
                <a:gd name="T69" fmla="*/ T68 w 90"/>
                <a:gd name="T70" fmla="+- 0 295 280"/>
                <a:gd name="T71" fmla="*/ 295 h 145"/>
                <a:gd name="T72" fmla="+- 0 321 245"/>
                <a:gd name="T73" fmla="*/ T72 w 90"/>
                <a:gd name="T74" fmla="+- 0 293 280"/>
                <a:gd name="T75" fmla="*/ 293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Lst>
              <a:rect l="0" t="0" r="r" b="b"/>
              <a:pathLst>
                <a:path w="90" h="145">
                  <a:moveTo>
                    <a:pt x="76" y="13"/>
                  </a:moveTo>
                  <a:lnTo>
                    <a:pt x="44" y="13"/>
                  </a:lnTo>
                  <a:lnTo>
                    <a:pt x="55" y="16"/>
                  </a:lnTo>
                  <a:lnTo>
                    <a:pt x="63" y="23"/>
                  </a:lnTo>
                  <a:lnTo>
                    <a:pt x="69" y="35"/>
                  </a:lnTo>
                  <a:lnTo>
                    <a:pt x="71" y="52"/>
                  </a:lnTo>
                  <a:lnTo>
                    <a:pt x="69" y="70"/>
                  </a:lnTo>
                  <a:lnTo>
                    <a:pt x="63" y="83"/>
                  </a:lnTo>
                  <a:lnTo>
                    <a:pt x="54" y="90"/>
                  </a:lnTo>
                  <a:lnTo>
                    <a:pt x="43" y="92"/>
                  </a:lnTo>
                  <a:lnTo>
                    <a:pt x="76" y="92"/>
                  </a:lnTo>
                  <a:lnTo>
                    <a:pt x="83" y="81"/>
                  </a:lnTo>
                  <a:lnTo>
                    <a:pt x="87" y="72"/>
                  </a:lnTo>
                  <a:lnTo>
                    <a:pt x="89" y="63"/>
                  </a:lnTo>
                  <a:lnTo>
                    <a:pt x="89" y="52"/>
                  </a:lnTo>
                  <a:lnTo>
                    <a:pt x="86" y="32"/>
                  </a:lnTo>
                  <a:lnTo>
                    <a:pt x="77" y="15"/>
                  </a:lnTo>
                  <a:lnTo>
                    <a:pt x="76" y="1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13" name="Freeform 3989">
              <a:extLst>
                <a:ext uri="{FF2B5EF4-FFF2-40B4-BE49-F238E27FC236}">
                  <a16:creationId xmlns:a16="http://schemas.microsoft.com/office/drawing/2014/main" id="{30DDAEFE-6692-4BD9-B6B9-90DE9623C7AB}"/>
                </a:ext>
              </a:extLst>
            </xdr:cNvPr>
            <xdr:cNvSpPr>
              <a:spLocks/>
            </xdr:cNvSpPr>
          </xdr:nvSpPr>
          <xdr:spPr bwMode="auto">
            <a:xfrm>
              <a:off x="245" y="280"/>
              <a:ext cx="90" cy="145"/>
            </a:xfrm>
            <a:custGeom>
              <a:avLst/>
              <a:gdLst>
                <a:gd name="T0" fmla="+- 0 290 245"/>
                <a:gd name="T1" fmla="*/ T0 w 90"/>
                <a:gd name="T2" fmla="+- 0 280 280"/>
                <a:gd name="T3" fmla="*/ 280 h 145"/>
                <a:gd name="T4" fmla="+- 0 277 245"/>
                <a:gd name="T5" fmla="*/ T4 w 90"/>
                <a:gd name="T6" fmla="+- 0 280 280"/>
                <a:gd name="T7" fmla="*/ 280 h 145"/>
                <a:gd name="T8" fmla="+- 0 268 245"/>
                <a:gd name="T9" fmla="*/ T8 w 90"/>
                <a:gd name="T10" fmla="+- 0 285 280"/>
                <a:gd name="T11" fmla="*/ 285 h 145"/>
                <a:gd name="T12" fmla="+- 0 261 245"/>
                <a:gd name="T13" fmla="*/ T12 w 90"/>
                <a:gd name="T14" fmla="+- 0 295 280"/>
                <a:gd name="T15" fmla="*/ 295 h 145"/>
                <a:gd name="T16" fmla="+- 0 278 245"/>
                <a:gd name="T17" fmla="*/ T16 w 90"/>
                <a:gd name="T18" fmla="+- 0 295 280"/>
                <a:gd name="T19" fmla="*/ 295 h 145"/>
                <a:gd name="T20" fmla="+- 0 282 245"/>
                <a:gd name="T21" fmla="*/ T20 w 90"/>
                <a:gd name="T22" fmla="+- 0 293 280"/>
                <a:gd name="T23" fmla="*/ 293 h 145"/>
                <a:gd name="T24" fmla="+- 0 321 245"/>
                <a:gd name="T25" fmla="*/ T24 w 90"/>
                <a:gd name="T26" fmla="+- 0 293 280"/>
                <a:gd name="T27" fmla="*/ 293 h 145"/>
                <a:gd name="T28" fmla="+- 0 309 245"/>
                <a:gd name="T29" fmla="*/ T28 w 90"/>
                <a:gd name="T30" fmla="+- 0 283 280"/>
                <a:gd name="T31" fmla="*/ 283 h 145"/>
                <a:gd name="T32" fmla="+- 0 290 245"/>
                <a:gd name="T33" fmla="*/ T32 w 90"/>
                <a:gd name="T34" fmla="+- 0 280 280"/>
                <a:gd name="T35" fmla="*/ 280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90" h="145">
                  <a:moveTo>
                    <a:pt x="45" y="0"/>
                  </a:moveTo>
                  <a:lnTo>
                    <a:pt x="32" y="0"/>
                  </a:lnTo>
                  <a:lnTo>
                    <a:pt x="23" y="5"/>
                  </a:lnTo>
                  <a:lnTo>
                    <a:pt x="16" y="15"/>
                  </a:lnTo>
                  <a:lnTo>
                    <a:pt x="33" y="15"/>
                  </a:lnTo>
                  <a:lnTo>
                    <a:pt x="37" y="13"/>
                  </a:lnTo>
                  <a:lnTo>
                    <a:pt x="76" y="13"/>
                  </a:lnTo>
                  <a:lnTo>
                    <a:pt x="64" y="3"/>
                  </a:lnTo>
                  <a:lnTo>
                    <a:pt x="45"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4" name="Group 273">
            <a:extLst>
              <a:ext uri="{FF2B5EF4-FFF2-40B4-BE49-F238E27FC236}">
                <a16:creationId xmlns:a16="http://schemas.microsoft.com/office/drawing/2014/main" id="{19FB14FB-9B81-4F8F-96ED-B9FCF5F9A565}"/>
              </a:ext>
            </a:extLst>
          </xdr:cNvPr>
          <xdr:cNvGrpSpPr>
            <a:grpSpLocks/>
          </xdr:cNvGrpSpPr>
        </xdr:nvGrpSpPr>
        <xdr:grpSpPr bwMode="auto">
          <a:xfrm>
            <a:off x="348" y="280"/>
            <a:ext cx="95" cy="108"/>
            <a:chOff x="348" y="280"/>
            <a:chExt cx="95" cy="108"/>
          </a:xfrm>
        </xdr:grpSpPr>
        <xdr:sp macro="" textlink="">
          <xdr:nvSpPr>
            <xdr:cNvPr id="306" name="Freeform 3991">
              <a:extLst>
                <a:ext uri="{FF2B5EF4-FFF2-40B4-BE49-F238E27FC236}">
                  <a16:creationId xmlns:a16="http://schemas.microsoft.com/office/drawing/2014/main" id="{F0A50A42-D17C-4278-8B76-1C383243BD69}"/>
                </a:ext>
              </a:extLst>
            </xdr:cNvPr>
            <xdr:cNvSpPr>
              <a:spLocks/>
            </xdr:cNvSpPr>
          </xdr:nvSpPr>
          <xdr:spPr bwMode="auto">
            <a:xfrm>
              <a:off x="348" y="280"/>
              <a:ext cx="95" cy="108"/>
            </a:xfrm>
            <a:custGeom>
              <a:avLst/>
              <a:gdLst>
                <a:gd name="T0" fmla="+- 0 433 348"/>
                <a:gd name="T1" fmla="*/ T0 w 95"/>
                <a:gd name="T2" fmla="+- 0 294 280"/>
                <a:gd name="T3" fmla="*/ 294 h 108"/>
                <a:gd name="T4" fmla="+- 0 403 348"/>
                <a:gd name="T5" fmla="*/ T4 w 95"/>
                <a:gd name="T6" fmla="+- 0 294 280"/>
                <a:gd name="T7" fmla="*/ 294 h 108"/>
                <a:gd name="T8" fmla="+- 0 410 348"/>
                <a:gd name="T9" fmla="*/ T8 w 95"/>
                <a:gd name="T10" fmla="+- 0 296 280"/>
                <a:gd name="T11" fmla="*/ 296 h 108"/>
                <a:gd name="T12" fmla="+- 0 414 348"/>
                <a:gd name="T13" fmla="*/ T12 w 95"/>
                <a:gd name="T14" fmla="+- 0 300 280"/>
                <a:gd name="T15" fmla="*/ 300 h 108"/>
                <a:gd name="T16" fmla="+- 0 418 348"/>
                <a:gd name="T17" fmla="*/ T16 w 95"/>
                <a:gd name="T18" fmla="+- 0 303 280"/>
                <a:gd name="T19" fmla="*/ 303 h 108"/>
                <a:gd name="T20" fmla="+- 0 419 348"/>
                <a:gd name="T21" fmla="*/ T20 w 95"/>
                <a:gd name="T22" fmla="+- 0 308 280"/>
                <a:gd name="T23" fmla="*/ 308 h 108"/>
                <a:gd name="T24" fmla="+- 0 419 348"/>
                <a:gd name="T25" fmla="*/ T24 w 95"/>
                <a:gd name="T26" fmla="+- 0 319 280"/>
                <a:gd name="T27" fmla="*/ 319 h 108"/>
                <a:gd name="T28" fmla="+- 0 413 348"/>
                <a:gd name="T29" fmla="*/ T28 w 95"/>
                <a:gd name="T30" fmla="+- 0 322 280"/>
                <a:gd name="T31" fmla="*/ 322 h 108"/>
                <a:gd name="T32" fmla="+- 0 402 348"/>
                <a:gd name="T33" fmla="*/ T32 w 95"/>
                <a:gd name="T34" fmla="+- 0 324 280"/>
                <a:gd name="T35" fmla="*/ 324 h 108"/>
                <a:gd name="T36" fmla="+- 0 388 348"/>
                <a:gd name="T37" fmla="*/ T36 w 95"/>
                <a:gd name="T38" fmla="+- 0 325 280"/>
                <a:gd name="T39" fmla="*/ 325 h 108"/>
                <a:gd name="T40" fmla="+- 0 381 348"/>
                <a:gd name="T41" fmla="*/ T40 w 95"/>
                <a:gd name="T42" fmla="+- 0 326 280"/>
                <a:gd name="T43" fmla="*/ 326 h 108"/>
                <a:gd name="T44" fmla="+- 0 376 348"/>
                <a:gd name="T45" fmla="*/ T44 w 95"/>
                <a:gd name="T46" fmla="+- 0 327 280"/>
                <a:gd name="T47" fmla="*/ 327 h 108"/>
                <a:gd name="T48" fmla="+- 0 373 348"/>
                <a:gd name="T49" fmla="*/ T48 w 95"/>
                <a:gd name="T50" fmla="+- 0 328 280"/>
                <a:gd name="T51" fmla="*/ 328 h 108"/>
                <a:gd name="T52" fmla="+- 0 359 348"/>
                <a:gd name="T53" fmla="*/ T52 w 95"/>
                <a:gd name="T54" fmla="+- 0 332 280"/>
                <a:gd name="T55" fmla="*/ 332 h 108"/>
                <a:gd name="T56" fmla="+- 0 348 348"/>
                <a:gd name="T57" fmla="*/ T56 w 95"/>
                <a:gd name="T58" fmla="+- 0 342 280"/>
                <a:gd name="T59" fmla="*/ 342 h 108"/>
                <a:gd name="T60" fmla="+- 0 348 348"/>
                <a:gd name="T61" fmla="*/ T60 w 95"/>
                <a:gd name="T62" fmla="+- 0 358 280"/>
                <a:gd name="T63" fmla="*/ 358 h 108"/>
                <a:gd name="T64" fmla="+- 0 350 348"/>
                <a:gd name="T65" fmla="*/ T64 w 95"/>
                <a:gd name="T66" fmla="+- 0 369 280"/>
                <a:gd name="T67" fmla="*/ 369 h 108"/>
                <a:gd name="T68" fmla="+- 0 357 348"/>
                <a:gd name="T69" fmla="*/ T68 w 95"/>
                <a:gd name="T70" fmla="+- 0 379 280"/>
                <a:gd name="T71" fmla="*/ 379 h 108"/>
                <a:gd name="T72" fmla="+- 0 368 348"/>
                <a:gd name="T73" fmla="*/ T72 w 95"/>
                <a:gd name="T74" fmla="+- 0 385 280"/>
                <a:gd name="T75" fmla="*/ 385 h 108"/>
                <a:gd name="T76" fmla="+- 0 383 348"/>
                <a:gd name="T77" fmla="*/ T76 w 95"/>
                <a:gd name="T78" fmla="+- 0 387 280"/>
                <a:gd name="T79" fmla="*/ 387 h 108"/>
                <a:gd name="T80" fmla="+- 0 393 348"/>
                <a:gd name="T81" fmla="*/ T80 w 95"/>
                <a:gd name="T82" fmla="+- 0 386 280"/>
                <a:gd name="T83" fmla="*/ 386 h 108"/>
                <a:gd name="T84" fmla="+- 0 402 348"/>
                <a:gd name="T85" fmla="*/ T84 w 95"/>
                <a:gd name="T86" fmla="+- 0 384 280"/>
                <a:gd name="T87" fmla="*/ 384 h 108"/>
                <a:gd name="T88" fmla="+- 0 411 348"/>
                <a:gd name="T89" fmla="*/ T88 w 95"/>
                <a:gd name="T90" fmla="+- 0 379 280"/>
                <a:gd name="T91" fmla="*/ 379 h 108"/>
                <a:gd name="T92" fmla="+- 0 419 348"/>
                <a:gd name="T93" fmla="*/ T92 w 95"/>
                <a:gd name="T94" fmla="+- 0 373 280"/>
                <a:gd name="T95" fmla="*/ 373 h 108"/>
                <a:gd name="T96" fmla="+- 0 373 348"/>
                <a:gd name="T97" fmla="*/ T96 w 95"/>
                <a:gd name="T98" fmla="+- 0 373 280"/>
                <a:gd name="T99" fmla="*/ 373 h 108"/>
                <a:gd name="T100" fmla="+- 0 366 348"/>
                <a:gd name="T101" fmla="*/ T100 w 95"/>
                <a:gd name="T102" fmla="+- 0 366 280"/>
                <a:gd name="T103" fmla="*/ 366 h 108"/>
                <a:gd name="T104" fmla="+- 0 366 348"/>
                <a:gd name="T105" fmla="*/ T104 w 95"/>
                <a:gd name="T106" fmla="+- 0 351 280"/>
                <a:gd name="T107" fmla="*/ 351 h 108"/>
                <a:gd name="T108" fmla="+- 0 370 348"/>
                <a:gd name="T109" fmla="*/ T108 w 95"/>
                <a:gd name="T110" fmla="+- 0 346 280"/>
                <a:gd name="T111" fmla="*/ 346 h 108"/>
                <a:gd name="T112" fmla="+- 0 375 348"/>
                <a:gd name="T113" fmla="*/ T112 w 95"/>
                <a:gd name="T114" fmla="+- 0 343 280"/>
                <a:gd name="T115" fmla="*/ 343 h 108"/>
                <a:gd name="T116" fmla="+- 0 378 348"/>
                <a:gd name="T117" fmla="*/ T116 w 95"/>
                <a:gd name="T118" fmla="+- 0 342 280"/>
                <a:gd name="T119" fmla="*/ 342 h 108"/>
                <a:gd name="T120" fmla="+- 0 384 348"/>
                <a:gd name="T121" fmla="*/ T120 w 95"/>
                <a:gd name="T122" fmla="+- 0 341 280"/>
                <a:gd name="T123" fmla="*/ 341 h 108"/>
                <a:gd name="T124" fmla="+- 0 403 348"/>
                <a:gd name="T125" fmla="*/ T124 w 95"/>
                <a:gd name="T126" fmla="+- 0 338 280"/>
                <a:gd name="T127" fmla="*/ 338 h 108"/>
                <a:gd name="T128" fmla="+- 0 413 348"/>
                <a:gd name="T129" fmla="*/ T128 w 95"/>
                <a:gd name="T130" fmla="+- 0 336 280"/>
                <a:gd name="T131" fmla="*/ 336 h 108"/>
                <a:gd name="T132" fmla="+- 0 419 348"/>
                <a:gd name="T133" fmla="*/ T132 w 95"/>
                <a:gd name="T134" fmla="+- 0 333 280"/>
                <a:gd name="T135" fmla="*/ 333 h 108"/>
                <a:gd name="T136" fmla="+- 0 437 348"/>
                <a:gd name="T137" fmla="*/ T136 w 95"/>
                <a:gd name="T138" fmla="+- 0 333 280"/>
                <a:gd name="T139" fmla="*/ 333 h 108"/>
                <a:gd name="T140" fmla="+- 0 437 348"/>
                <a:gd name="T141" fmla="*/ T140 w 95"/>
                <a:gd name="T142" fmla="+- 0 311 280"/>
                <a:gd name="T143" fmla="*/ 311 h 108"/>
                <a:gd name="T144" fmla="+- 0 436 348"/>
                <a:gd name="T145" fmla="*/ T144 w 95"/>
                <a:gd name="T146" fmla="+- 0 305 280"/>
                <a:gd name="T147" fmla="*/ 305 h 108"/>
                <a:gd name="T148" fmla="+- 0 436 348"/>
                <a:gd name="T149" fmla="*/ T148 w 95"/>
                <a:gd name="T150" fmla="+- 0 302 280"/>
                <a:gd name="T151" fmla="*/ 302 h 108"/>
                <a:gd name="T152" fmla="+- 0 433 348"/>
                <a:gd name="T153" fmla="*/ T152 w 95"/>
                <a:gd name="T154" fmla="+- 0 294 280"/>
                <a:gd name="T155"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Lst>
              <a:rect l="0" t="0" r="r" b="b"/>
              <a:pathLst>
                <a:path w="95" h="108">
                  <a:moveTo>
                    <a:pt x="85" y="14"/>
                  </a:moveTo>
                  <a:lnTo>
                    <a:pt x="55" y="14"/>
                  </a:lnTo>
                  <a:lnTo>
                    <a:pt x="62" y="16"/>
                  </a:lnTo>
                  <a:lnTo>
                    <a:pt x="66" y="20"/>
                  </a:lnTo>
                  <a:lnTo>
                    <a:pt x="70" y="23"/>
                  </a:lnTo>
                  <a:lnTo>
                    <a:pt x="71" y="28"/>
                  </a:lnTo>
                  <a:lnTo>
                    <a:pt x="71" y="39"/>
                  </a:lnTo>
                  <a:lnTo>
                    <a:pt x="65" y="42"/>
                  </a:lnTo>
                  <a:lnTo>
                    <a:pt x="54" y="44"/>
                  </a:lnTo>
                  <a:lnTo>
                    <a:pt x="40" y="45"/>
                  </a:lnTo>
                  <a:lnTo>
                    <a:pt x="33" y="46"/>
                  </a:lnTo>
                  <a:lnTo>
                    <a:pt x="28" y="47"/>
                  </a:lnTo>
                  <a:lnTo>
                    <a:pt x="25" y="48"/>
                  </a:lnTo>
                  <a:lnTo>
                    <a:pt x="11" y="52"/>
                  </a:lnTo>
                  <a:lnTo>
                    <a:pt x="0" y="62"/>
                  </a:lnTo>
                  <a:lnTo>
                    <a:pt x="0" y="78"/>
                  </a:lnTo>
                  <a:lnTo>
                    <a:pt x="2" y="89"/>
                  </a:lnTo>
                  <a:lnTo>
                    <a:pt x="9" y="99"/>
                  </a:lnTo>
                  <a:lnTo>
                    <a:pt x="20" y="105"/>
                  </a:lnTo>
                  <a:lnTo>
                    <a:pt x="35" y="107"/>
                  </a:lnTo>
                  <a:lnTo>
                    <a:pt x="45" y="106"/>
                  </a:lnTo>
                  <a:lnTo>
                    <a:pt x="54" y="104"/>
                  </a:lnTo>
                  <a:lnTo>
                    <a:pt x="63" y="99"/>
                  </a:lnTo>
                  <a:lnTo>
                    <a:pt x="71" y="93"/>
                  </a:lnTo>
                  <a:lnTo>
                    <a:pt x="25" y="93"/>
                  </a:lnTo>
                  <a:lnTo>
                    <a:pt x="18" y="86"/>
                  </a:lnTo>
                  <a:lnTo>
                    <a:pt x="18" y="71"/>
                  </a:lnTo>
                  <a:lnTo>
                    <a:pt x="22" y="66"/>
                  </a:lnTo>
                  <a:lnTo>
                    <a:pt x="27" y="63"/>
                  </a:lnTo>
                  <a:lnTo>
                    <a:pt x="30" y="62"/>
                  </a:lnTo>
                  <a:lnTo>
                    <a:pt x="36" y="61"/>
                  </a:lnTo>
                  <a:lnTo>
                    <a:pt x="55" y="58"/>
                  </a:lnTo>
                  <a:lnTo>
                    <a:pt x="65" y="56"/>
                  </a:lnTo>
                  <a:lnTo>
                    <a:pt x="71" y="53"/>
                  </a:lnTo>
                  <a:lnTo>
                    <a:pt x="89" y="53"/>
                  </a:lnTo>
                  <a:lnTo>
                    <a:pt x="89" y="31"/>
                  </a:lnTo>
                  <a:lnTo>
                    <a:pt x="88" y="25"/>
                  </a:lnTo>
                  <a:lnTo>
                    <a:pt x="88" y="22"/>
                  </a:lnTo>
                  <a:lnTo>
                    <a:pt x="85"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7" name="Freeform 3992">
              <a:extLst>
                <a:ext uri="{FF2B5EF4-FFF2-40B4-BE49-F238E27FC236}">
                  <a16:creationId xmlns:a16="http://schemas.microsoft.com/office/drawing/2014/main" id="{DC67491C-5E56-498B-91E6-4D4DFDDE3169}"/>
                </a:ext>
              </a:extLst>
            </xdr:cNvPr>
            <xdr:cNvSpPr>
              <a:spLocks/>
            </xdr:cNvSpPr>
          </xdr:nvSpPr>
          <xdr:spPr bwMode="auto">
            <a:xfrm>
              <a:off x="348" y="280"/>
              <a:ext cx="95" cy="108"/>
            </a:xfrm>
            <a:custGeom>
              <a:avLst/>
              <a:gdLst>
                <a:gd name="T0" fmla="+- 0 438 348"/>
                <a:gd name="T1" fmla="*/ T0 w 95"/>
                <a:gd name="T2" fmla="+- 0 372 280"/>
                <a:gd name="T3" fmla="*/ 372 h 108"/>
                <a:gd name="T4" fmla="+- 0 421 348"/>
                <a:gd name="T5" fmla="*/ T4 w 95"/>
                <a:gd name="T6" fmla="+- 0 372 280"/>
                <a:gd name="T7" fmla="*/ 372 h 108"/>
                <a:gd name="T8" fmla="+- 0 421 348"/>
                <a:gd name="T9" fmla="*/ T8 w 95"/>
                <a:gd name="T10" fmla="+- 0 377 280"/>
                <a:gd name="T11" fmla="*/ 377 h 108"/>
                <a:gd name="T12" fmla="+- 0 422 348"/>
                <a:gd name="T13" fmla="*/ T12 w 95"/>
                <a:gd name="T14" fmla="+- 0 381 280"/>
                <a:gd name="T15" fmla="*/ 381 h 108"/>
                <a:gd name="T16" fmla="+- 0 424 348"/>
                <a:gd name="T17" fmla="*/ T16 w 95"/>
                <a:gd name="T18" fmla="+- 0 385 280"/>
                <a:gd name="T19" fmla="*/ 385 h 108"/>
                <a:gd name="T20" fmla="+- 0 442 348"/>
                <a:gd name="T21" fmla="*/ T20 w 95"/>
                <a:gd name="T22" fmla="+- 0 385 280"/>
                <a:gd name="T23" fmla="*/ 385 h 108"/>
                <a:gd name="T24" fmla="+- 0 440 348"/>
                <a:gd name="T25" fmla="*/ T24 w 95"/>
                <a:gd name="T26" fmla="+- 0 381 280"/>
                <a:gd name="T27" fmla="*/ 381 h 108"/>
                <a:gd name="T28" fmla="+- 0 439 348"/>
                <a:gd name="T29" fmla="*/ T28 w 95"/>
                <a:gd name="T30" fmla="+- 0 376 280"/>
                <a:gd name="T31" fmla="*/ 376 h 108"/>
                <a:gd name="T32" fmla="+- 0 438 348"/>
                <a:gd name="T33" fmla="*/ T32 w 95"/>
                <a:gd name="T34" fmla="+- 0 372 280"/>
                <a:gd name="T35" fmla="*/ 372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95" h="108">
                  <a:moveTo>
                    <a:pt x="90" y="92"/>
                  </a:moveTo>
                  <a:lnTo>
                    <a:pt x="73" y="92"/>
                  </a:lnTo>
                  <a:lnTo>
                    <a:pt x="73" y="97"/>
                  </a:lnTo>
                  <a:lnTo>
                    <a:pt x="74" y="101"/>
                  </a:lnTo>
                  <a:lnTo>
                    <a:pt x="76" y="105"/>
                  </a:lnTo>
                  <a:lnTo>
                    <a:pt x="94" y="105"/>
                  </a:lnTo>
                  <a:lnTo>
                    <a:pt x="92" y="101"/>
                  </a:lnTo>
                  <a:lnTo>
                    <a:pt x="91" y="96"/>
                  </a:lnTo>
                  <a:lnTo>
                    <a:pt x="90"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8" name="Freeform 3993">
              <a:extLst>
                <a:ext uri="{FF2B5EF4-FFF2-40B4-BE49-F238E27FC236}">
                  <a16:creationId xmlns:a16="http://schemas.microsoft.com/office/drawing/2014/main" id="{20BBD253-E494-4405-9D0E-110A73F58CD0}"/>
                </a:ext>
              </a:extLst>
            </xdr:cNvPr>
            <xdr:cNvSpPr>
              <a:spLocks/>
            </xdr:cNvSpPr>
          </xdr:nvSpPr>
          <xdr:spPr bwMode="auto">
            <a:xfrm>
              <a:off x="348" y="280"/>
              <a:ext cx="95" cy="108"/>
            </a:xfrm>
            <a:custGeom>
              <a:avLst/>
              <a:gdLst>
                <a:gd name="T0" fmla="+- 0 437 348"/>
                <a:gd name="T1" fmla="*/ T0 w 95"/>
                <a:gd name="T2" fmla="+- 0 333 280"/>
                <a:gd name="T3" fmla="*/ 333 h 108"/>
                <a:gd name="T4" fmla="+- 0 419 348"/>
                <a:gd name="T5" fmla="*/ T4 w 95"/>
                <a:gd name="T6" fmla="+- 0 333 280"/>
                <a:gd name="T7" fmla="*/ 333 h 108"/>
                <a:gd name="T8" fmla="+- 0 419 348"/>
                <a:gd name="T9" fmla="*/ T8 w 95"/>
                <a:gd name="T10" fmla="+- 0 347 280"/>
                <a:gd name="T11" fmla="*/ 347 h 108"/>
                <a:gd name="T12" fmla="+- 0 418 348"/>
                <a:gd name="T13" fmla="*/ T12 w 95"/>
                <a:gd name="T14" fmla="+- 0 353 280"/>
                <a:gd name="T15" fmla="*/ 353 h 108"/>
                <a:gd name="T16" fmla="+- 0 416 348"/>
                <a:gd name="T17" fmla="*/ T16 w 95"/>
                <a:gd name="T18" fmla="+- 0 358 280"/>
                <a:gd name="T19" fmla="*/ 358 h 108"/>
                <a:gd name="T20" fmla="+- 0 412 348"/>
                <a:gd name="T21" fmla="*/ T20 w 95"/>
                <a:gd name="T22" fmla="+- 0 367 280"/>
                <a:gd name="T23" fmla="*/ 367 h 108"/>
                <a:gd name="T24" fmla="+- 0 400 348"/>
                <a:gd name="T25" fmla="*/ T24 w 95"/>
                <a:gd name="T26" fmla="+- 0 373 280"/>
                <a:gd name="T27" fmla="*/ 373 h 108"/>
                <a:gd name="T28" fmla="+- 0 419 348"/>
                <a:gd name="T29" fmla="*/ T28 w 95"/>
                <a:gd name="T30" fmla="+- 0 373 280"/>
                <a:gd name="T31" fmla="*/ 373 h 108"/>
                <a:gd name="T32" fmla="+- 0 421 348"/>
                <a:gd name="T33" fmla="*/ T32 w 95"/>
                <a:gd name="T34" fmla="+- 0 372 280"/>
                <a:gd name="T35" fmla="*/ 372 h 108"/>
                <a:gd name="T36" fmla="+- 0 438 348"/>
                <a:gd name="T37" fmla="*/ T36 w 95"/>
                <a:gd name="T38" fmla="+- 0 372 280"/>
                <a:gd name="T39" fmla="*/ 372 h 108"/>
                <a:gd name="T40" fmla="+- 0 437 348"/>
                <a:gd name="T41" fmla="*/ T40 w 95"/>
                <a:gd name="T42" fmla="+- 0 368 280"/>
                <a:gd name="T43" fmla="*/ 368 h 108"/>
                <a:gd name="T44" fmla="+- 0 437 348"/>
                <a:gd name="T45" fmla="*/ T44 w 95"/>
                <a:gd name="T46" fmla="+- 0 358 280"/>
                <a:gd name="T47" fmla="*/ 358 h 108"/>
                <a:gd name="T48" fmla="+- 0 437 348"/>
                <a:gd name="T49" fmla="*/ T48 w 95"/>
                <a:gd name="T50" fmla="+- 0 333 280"/>
                <a:gd name="T51" fmla="*/ 333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95" h="108">
                  <a:moveTo>
                    <a:pt x="89" y="53"/>
                  </a:moveTo>
                  <a:lnTo>
                    <a:pt x="71" y="53"/>
                  </a:lnTo>
                  <a:lnTo>
                    <a:pt x="71" y="67"/>
                  </a:lnTo>
                  <a:lnTo>
                    <a:pt x="70" y="73"/>
                  </a:lnTo>
                  <a:lnTo>
                    <a:pt x="68" y="78"/>
                  </a:lnTo>
                  <a:lnTo>
                    <a:pt x="64" y="87"/>
                  </a:lnTo>
                  <a:lnTo>
                    <a:pt x="52" y="93"/>
                  </a:lnTo>
                  <a:lnTo>
                    <a:pt x="71" y="93"/>
                  </a:lnTo>
                  <a:lnTo>
                    <a:pt x="73" y="92"/>
                  </a:lnTo>
                  <a:lnTo>
                    <a:pt x="90" y="92"/>
                  </a:lnTo>
                  <a:lnTo>
                    <a:pt x="89" y="88"/>
                  </a:lnTo>
                  <a:lnTo>
                    <a:pt x="89" y="78"/>
                  </a:lnTo>
                  <a:lnTo>
                    <a:pt x="89"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9" name="Freeform 3994">
              <a:extLst>
                <a:ext uri="{FF2B5EF4-FFF2-40B4-BE49-F238E27FC236}">
                  <a16:creationId xmlns:a16="http://schemas.microsoft.com/office/drawing/2014/main" id="{FA0D85F8-7B1C-4B7A-903D-F66874A84E01}"/>
                </a:ext>
              </a:extLst>
            </xdr:cNvPr>
            <xdr:cNvSpPr>
              <a:spLocks/>
            </xdr:cNvSpPr>
          </xdr:nvSpPr>
          <xdr:spPr bwMode="auto">
            <a:xfrm>
              <a:off x="348" y="280"/>
              <a:ext cx="95" cy="108"/>
            </a:xfrm>
            <a:custGeom>
              <a:avLst/>
              <a:gdLst>
                <a:gd name="T0" fmla="+- 0 397 348"/>
                <a:gd name="T1" fmla="*/ T0 w 95"/>
                <a:gd name="T2" fmla="+- 0 280 280"/>
                <a:gd name="T3" fmla="*/ 280 h 108"/>
                <a:gd name="T4" fmla="+- 0 379 348"/>
                <a:gd name="T5" fmla="*/ T4 w 95"/>
                <a:gd name="T6" fmla="+- 0 282 280"/>
                <a:gd name="T7" fmla="*/ 282 h 108"/>
                <a:gd name="T8" fmla="+- 0 365 348"/>
                <a:gd name="T9" fmla="*/ T8 w 95"/>
                <a:gd name="T10" fmla="+- 0 287 280"/>
                <a:gd name="T11" fmla="*/ 287 h 108"/>
                <a:gd name="T12" fmla="+- 0 356 348"/>
                <a:gd name="T13" fmla="*/ T12 w 95"/>
                <a:gd name="T14" fmla="+- 0 297 280"/>
                <a:gd name="T15" fmla="*/ 297 h 108"/>
                <a:gd name="T16" fmla="+- 0 351 348"/>
                <a:gd name="T17" fmla="*/ T16 w 95"/>
                <a:gd name="T18" fmla="+- 0 311 280"/>
                <a:gd name="T19" fmla="*/ 311 h 108"/>
                <a:gd name="T20" fmla="+- 0 368 348"/>
                <a:gd name="T21" fmla="*/ T20 w 95"/>
                <a:gd name="T22" fmla="+- 0 313 280"/>
                <a:gd name="T23" fmla="*/ 313 h 108"/>
                <a:gd name="T24" fmla="+- 0 372 348"/>
                <a:gd name="T25" fmla="*/ T24 w 95"/>
                <a:gd name="T26" fmla="+- 0 299 280"/>
                <a:gd name="T27" fmla="*/ 299 h 108"/>
                <a:gd name="T28" fmla="+- 0 378 348"/>
                <a:gd name="T29" fmla="*/ T28 w 95"/>
                <a:gd name="T30" fmla="+- 0 294 280"/>
                <a:gd name="T31" fmla="*/ 294 h 108"/>
                <a:gd name="T32" fmla="+- 0 433 348"/>
                <a:gd name="T33" fmla="*/ T32 w 95"/>
                <a:gd name="T34" fmla="+- 0 294 280"/>
                <a:gd name="T35" fmla="*/ 294 h 108"/>
                <a:gd name="T36" fmla="+- 0 433 348"/>
                <a:gd name="T37" fmla="*/ T36 w 95"/>
                <a:gd name="T38" fmla="+- 0 293 280"/>
                <a:gd name="T39" fmla="*/ 293 h 108"/>
                <a:gd name="T40" fmla="+- 0 426 348"/>
                <a:gd name="T41" fmla="*/ T40 w 95"/>
                <a:gd name="T42" fmla="+- 0 286 280"/>
                <a:gd name="T43" fmla="*/ 286 h 108"/>
                <a:gd name="T44" fmla="+- 0 414 348"/>
                <a:gd name="T45" fmla="*/ T44 w 95"/>
                <a:gd name="T46" fmla="+- 0 281 280"/>
                <a:gd name="T47" fmla="*/ 281 h 108"/>
                <a:gd name="T48" fmla="+- 0 397 348"/>
                <a:gd name="T49" fmla="*/ T48 w 95"/>
                <a:gd name="T50" fmla="+- 0 280 280"/>
                <a:gd name="T5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95" h="108">
                  <a:moveTo>
                    <a:pt x="49" y="0"/>
                  </a:moveTo>
                  <a:lnTo>
                    <a:pt x="31" y="2"/>
                  </a:lnTo>
                  <a:lnTo>
                    <a:pt x="17" y="7"/>
                  </a:lnTo>
                  <a:lnTo>
                    <a:pt x="8" y="17"/>
                  </a:lnTo>
                  <a:lnTo>
                    <a:pt x="3" y="31"/>
                  </a:lnTo>
                  <a:lnTo>
                    <a:pt x="20" y="33"/>
                  </a:lnTo>
                  <a:lnTo>
                    <a:pt x="24" y="19"/>
                  </a:lnTo>
                  <a:lnTo>
                    <a:pt x="30" y="14"/>
                  </a:lnTo>
                  <a:lnTo>
                    <a:pt x="85" y="14"/>
                  </a:lnTo>
                  <a:lnTo>
                    <a:pt x="85" y="13"/>
                  </a:lnTo>
                  <a:lnTo>
                    <a:pt x="78" y="6"/>
                  </a:lnTo>
                  <a:lnTo>
                    <a:pt x="66" y="1"/>
                  </a:lnTo>
                  <a:lnTo>
                    <a:pt x="49"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5" name="Group 274">
            <a:extLst>
              <a:ext uri="{FF2B5EF4-FFF2-40B4-BE49-F238E27FC236}">
                <a16:creationId xmlns:a16="http://schemas.microsoft.com/office/drawing/2014/main" id="{93F3E183-E05D-47F0-9E4F-9635D396A430}"/>
              </a:ext>
            </a:extLst>
          </xdr:cNvPr>
          <xdr:cNvGrpSpPr>
            <a:grpSpLocks/>
          </xdr:cNvGrpSpPr>
        </xdr:nvGrpSpPr>
        <xdr:grpSpPr bwMode="auto">
          <a:xfrm>
            <a:off x="463" y="280"/>
            <a:ext cx="56" cy="105"/>
            <a:chOff x="463" y="280"/>
            <a:chExt cx="56" cy="105"/>
          </a:xfrm>
        </xdr:grpSpPr>
        <xdr:sp macro="" textlink="">
          <xdr:nvSpPr>
            <xdr:cNvPr id="303" name="Freeform 3996">
              <a:extLst>
                <a:ext uri="{FF2B5EF4-FFF2-40B4-BE49-F238E27FC236}">
                  <a16:creationId xmlns:a16="http://schemas.microsoft.com/office/drawing/2014/main" id="{81E0F212-8A6C-4E26-9400-049F12AE38AA}"/>
                </a:ext>
              </a:extLst>
            </xdr:cNvPr>
            <xdr:cNvSpPr>
              <a:spLocks/>
            </xdr:cNvSpPr>
          </xdr:nvSpPr>
          <xdr:spPr bwMode="auto">
            <a:xfrm>
              <a:off x="463" y="280"/>
              <a:ext cx="56" cy="105"/>
            </a:xfrm>
            <a:custGeom>
              <a:avLst/>
              <a:gdLst>
                <a:gd name="T0" fmla="+- 0 479 463"/>
                <a:gd name="T1" fmla="*/ T0 w 56"/>
                <a:gd name="T2" fmla="+- 0 282 280"/>
                <a:gd name="T3" fmla="*/ 282 h 105"/>
                <a:gd name="T4" fmla="+- 0 463 463"/>
                <a:gd name="T5" fmla="*/ T4 w 56"/>
                <a:gd name="T6" fmla="+- 0 282 280"/>
                <a:gd name="T7" fmla="*/ 282 h 105"/>
                <a:gd name="T8" fmla="+- 0 463 463"/>
                <a:gd name="T9" fmla="*/ T8 w 56"/>
                <a:gd name="T10" fmla="+- 0 385 280"/>
                <a:gd name="T11" fmla="*/ 385 h 105"/>
                <a:gd name="T12" fmla="+- 0 481 463"/>
                <a:gd name="T13" fmla="*/ T12 w 56"/>
                <a:gd name="T14" fmla="+- 0 385 280"/>
                <a:gd name="T15" fmla="*/ 385 h 105"/>
                <a:gd name="T16" fmla="+- 0 481 463"/>
                <a:gd name="T17" fmla="*/ T16 w 56"/>
                <a:gd name="T18" fmla="+- 0 324 280"/>
                <a:gd name="T19" fmla="*/ 324 h 105"/>
                <a:gd name="T20" fmla="+- 0 482 463"/>
                <a:gd name="T21" fmla="*/ T20 w 56"/>
                <a:gd name="T22" fmla="+- 0 317 280"/>
                <a:gd name="T23" fmla="*/ 317 h 105"/>
                <a:gd name="T24" fmla="+- 0 484 463"/>
                <a:gd name="T25" fmla="*/ T24 w 56"/>
                <a:gd name="T26" fmla="+- 0 310 280"/>
                <a:gd name="T27" fmla="*/ 310 h 105"/>
                <a:gd name="T28" fmla="+- 0 486 463"/>
                <a:gd name="T29" fmla="*/ T28 w 56"/>
                <a:gd name="T30" fmla="+- 0 302 280"/>
                <a:gd name="T31" fmla="*/ 302 h 105"/>
                <a:gd name="T32" fmla="+- 0 493 463"/>
                <a:gd name="T33" fmla="*/ T32 w 56"/>
                <a:gd name="T34" fmla="+- 0 298 280"/>
                <a:gd name="T35" fmla="*/ 298 h 105"/>
                <a:gd name="T36" fmla="+- 0 515 463"/>
                <a:gd name="T37" fmla="*/ T36 w 56"/>
                <a:gd name="T38" fmla="+- 0 298 280"/>
                <a:gd name="T39" fmla="*/ 298 h 105"/>
                <a:gd name="T40" fmla="+- 0 515 463"/>
                <a:gd name="T41" fmla="*/ T40 w 56"/>
                <a:gd name="T42" fmla="+- 0 297 280"/>
                <a:gd name="T43" fmla="*/ 297 h 105"/>
                <a:gd name="T44" fmla="+- 0 479 463"/>
                <a:gd name="T45" fmla="*/ T44 w 56"/>
                <a:gd name="T46" fmla="+- 0 297 280"/>
                <a:gd name="T47" fmla="*/ 297 h 105"/>
                <a:gd name="T48" fmla="+- 0 479 463"/>
                <a:gd name="T49" fmla="*/ T48 w 56"/>
                <a:gd name="T50" fmla="+- 0 282 280"/>
                <a:gd name="T51"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6" h="105">
                  <a:moveTo>
                    <a:pt x="16" y="2"/>
                  </a:moveTo>
                  <a:lnTo>
                    <a:pt x="0" y="2"/>
                  </a:lnTo>
                  <a:lnTo>
                    <a:pt x="0" y="105"/>
                  </a:lnTo>
                  <a:lnTo>
                    <a:pt x="18" y="105"/>
                  </a:lnTo>
                  <a:lnTo>
                    <a:pt x="18" y="44"/>
                  </a:lnTo>
                  <a:lnTo>
                    <a:pt x="19" y="37"/>
                  </a:lnTo>
                  <a:lnTo>
                    <a:pt x="21" y="30"/>
                  </a:lnTo>
                  <a:lnTo>
                    <a:pt x="23" y="22"/>
                  </a:lnTo>
                  <a:lnTo>
                    <a:pt x="30" y="18"/>
                  </a:lnTo>
                  <a:lnTo>
                    <a:pt x="52" y="18"/>
                  </a:lnTo>
                  <a:lnTo>
                    <a:pt x="52" y="17"/>
                  </a:lnTo>
                  <a:lnTo>
                    <a:pt x="16" y="17"/>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4" name="Freeform 3997">
              <a:extLst>
                <a:ext uri="{FF2B5EF4-FFF2-40B4-BE49-F238E27FC236}">
                  <a16:creationId xmlns:a16="http://schemas.microsoft.com/office/drawing/2014/main" id="{F57B70D6-3168-48A8-BA8C-C388DFB9F733}"/>
                </a:ext>
              </a:extLst>
            </xdr:cNvPr>
            <xdr:cNvSpPr>
              <a:spLocks/>
            </xdr:cNvSpPr>
          </xdr:nvSpPr>
          <xdr:spPr bwMode="auto">
            <a:xfrm>
              <a:off x="463" y="280"/>
              <a:ext cx="56" cy="105"/>
            </a:xfrm>
            <a:custGeom>
              <a:avLst/>
              <a:gdLst>
                <a:gd name="T0" fmla="+- 0 515 463"/>
                <a:gd name="T1" fmla="*/ T0 w 56"/>
                <a:gd name="T2" fmla="+- 0 298 280"/>
                <a:gd name="T3" fmla="*/ 298 h 105"/>
                <a:gd name="T4" fmla="+- 0 505 463"/>
                <a:gd name="T5" fmla="*/ T4 w 56"/>
                <a:gd name="T6" fmla="+- 0 298 280"/>
                <a:gd name="T7" fmla="*/ 298 h 105"/>
                <a:gd name="T8" fmla="+- 0 509 463"/>
                <a:gd name="T9" fmla="*/ T8 w 56"/>
                <a:gd name="T10" fmla="+- 0 299 280"/>
                <a:gd name="T11" fmla="*/ 299 h 105"/>
                <a:gd name="T12" fmla="+- 0 513 463"/>
                <a:gd name="T13" fmla="*/ T12 w 56"/>
                <a:gd name="T14" fmla="+- 0 301 280"/>
                <a:gd name="T15" fmla="*/ 301 h 105"/>
                <a:gd name="T16" fmla="+- 0 515 463"/>
                <a:gd name="T17" fmla="*/ T16 w 56"/>
                <a:gd name="T18" fmla="+- 0 298 280"/>
                <a:gd name="T19" fmla="*/ 298 h 105"/>
              </a:gdLst>
              <a:ahLst/>
              <a:cxnLst>
                <a:cxn ang="0">
                  <a:pos x="T1" y="T3"/>
                </a:cxn>
                <a:cxn ang="0">
                  <a:pos x="T5" y="T7"/>
                </a:cxn>
                <a:cxn ang="0">
                  <a:pos x="T9" y="T11"/>
                </a:cxn>
                <a:cxn ang="0">
                  <a:pos x="T13" y="T15"/>
                </a:cxn>
                <a:cxn ang="0">
                  <a:pos x="T17" y="T19"/>
                </a:cxn>
              </a:cxnLst>
              <a:rect l="0" t="0" r="r" b="b"/>
              <a:pathLst>
                <a:path w="56" h="105">
                  <a:moveTo>
                    <a:pt x="52" y="18"/>
                  </a:moveTo>
                  <a:lnTo>
                    <a:pt x="42" y="18"/>
                  </a:lnTo>
                  <a:lnTo>
                    <a:pt x="46" y="19"/>
                  </a:lnTo>
                  <a:lnTo>
                    <a:pt x="50" y="21"/>
                  </a:lnTo>
                  <a:lnTo>
                    <a:pt x="52" y="1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5" name="Freeform 3998">
              <a:extLst>
                <a:ext uri="{FF2B5EF4-FFF2-40B4-BE49-F238E27FC236}">
                  <a16:creationId xmlns:a16="http://schemas.microsoft.com/office/drawing/2014/main" id="{15CAAA47-7EF1-4C6B-B30F-000148A12BA0}"/>
                </a:ext>
              </a:extLst>
            </xdr:cNvPr>
            <xdr:cNvSpPr>
              <a:spLocks/>
            </xdr:cNvSpPr>
          </xdr:nvSpPr>
          <xdr:spPr bwMode="auto">
            <a:xfrm>
              <a:off x="463" y="280"/>
              <a:ext cx="56" cy="105"/>
            </a:xfrm>
            <a:custGeom>
              <a:avLst/>
              <a:gdLst>
                <a:gd name="T0" fmla="+- 0 507 463"/>
                <a:gd name="T1" fmla="*/ T0 w 56"/>
                <a:gd name="T2" fmla="+- 0 280 280"/>
                <a:gd name="T3" fmla="*/ 280 h 105"/>
                <a:gd name="T4" fmla="+- 0 493 463"/>
                <a:gd name="T5" fmla="*/ T4 w 56"/>
                <a:gd name="T6" fmla="+- 0 280 280"/>
                <a:gd name="T7" fmla="*/ 280 h 105"/>
                <a:gd name="T8" fmla="+- 0 487 463"/>
                <a:gd name="T9" fmla="*/ T8 w 56"/>
                <a:gd name="T10" fmla="+- 0 283 280"/>
                <a:gd name="T11" fmla="*/ 283 h 105"/>
                <a:gd name="T12" fmla="+- 0 479 463"/>
                <a:gd name="T13" fmla="*/ T12 w 56"/>
                <a:gd name="T14" fmla="+- 0 297 280"/>
                <a:gd name="T15" fmla="*/ 297 h 105"/>
                <a:gd name="T16" fmla="+- 0 515 463"/>
                <a:gd name="T17" fmla="*/ T16 w 56"/>
                <a:gd name="T18" fmla="+- 0 297 280"/>
                <a:gd name="T19" fmla="*/ 297 h 105"/>
                <a:gd name="T20" fmla="+- 0 519 463"/>
                <a:gd name="T21" fmla="*/ T20 w 56"/>
                <a:gd name="T22" fmla="+- 0 285 280"/>
                <a:gd name="T23" fmla="*/ 285 h 105"/>
                <a:gd name="T24" fmla="+- 0 513 463"/>
                <a:gd name="T25" fmla="*/ T24 w 56"/>
                <a:gd name="T26" fmla="+- 0 281 280"/>
                <a:gd name="T27" fmla="*/ 281 h 105"/>
                <a:gd name="T28" fmla="+- 0 507 463"/>
                <a:gd name="T29" fmla="*/ T28 w 56"/>
                <a:gd name="T30" fmla="+- 0 280 280"/>
                <a:gd name="T31" fmla="*/ 280 h 10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56" h="105">
                  <a:moveTo>
                    <a:pt x="44" y="0"/>
                  </a:moveTo>
                  <a:lnTo>
                    <a:pt x="30" y="0"/>
                  </a:lnTo>
                  <a:lnTo>
                    <a:pt x="24" y="3"/>
                  </a:lnTo>
                  <a:lnTo>
                    <a:pt x="16" y="17"/>
                  </a:lnTo>
                  <a:lnTo>
                    <a:pt x="52" y="17"/>
                  </a:lnTo>
                  <a:lnTo>
                    <a:pt x="56" y="5"/>
                  </a:lnTo>
                  <a:lnTo>
                    <a:pt x="50" y="1"/>
                  </a:lnTo>
                  <a:lnTo>
                    <a:pt x="4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6" name="Group 275">
            <a:extLst>
              <a:ext uri="{FF2B5EF4-FFF2-40B4-BE49-F238E27FC236}">
                <a16:creationId xmlns:a16="http://schemas.microsoft.com/office/drawing/2014/main" id="{B6AA7CE5-CB4D-4D53-AE45-D9077BF7FC1B}"/>
              </a:ext>
            </a:extLst>
          </xdr:cNvPr>
          <xdr:cNvGrpSpPr>
            <a:grpSpLocks/>
          </xdr:cNvGrpSpPr>
        </xdr:nvGrpSpPr>
        <xdr:grpSpPr bwMode="auto">
          <a:xfrm>
            <a:off x="527" y="246"/>
            <a:ext cx="51" cy="140"/>
            <a:chOff x="527" y="246"/>
            <a:chExt cx="51" cy="140"/>
          </a:xfrm>
        </xdr:grpSpPr>
        <xdr:sp macro="" textlink="">
          <xdr:nvSpPr>
            <xdr:cNvPr id="299" name="Freeform 4000">
              <a:extLst>
                <a:ext uri="{FF2B5EF4-FFF2-40B4-BE49-F238E27FC236}">
                  <a16:creationId xmlns:a16="http://schemas.microsoft.com/office/drawing/2014/main" id="{9A3C9F86-D2EC-4FFA-94EF-72239A873300}"/>
                </a:ext>
              </a:extLst>
            </xdr:cNvPr>
            <xdr:cNvSpPr>
              <a:spLocks/>
            </xdr:cNvSpPr>
          </xdr:nvSpPr>
          <xdr:spPr bwMode="auto">
            <a:xfrm>
              <a:off x="527" y="246"/>
              <a:ext cx="51" cy="140"/>
            </a:xfrm>
            <a:custGeom>
              <a:avLst/>
              <a:gdLst>
                <a:gd name="T0" fmla="+- 0 557 527"/>
                <a:gd name="T1" fmla="*/ T0 w 51"/>
                <a:gd name="T2" fmla="+- 0 295 246"/>
                <a:gd name="T3" fmla="*/ 295 h 140"/>
                <a:gd name="T4" fmla="+- 0 540 527"/>
                <a:gd name="T5" fmla="*/ T4 w 51"/>
                <a:gd name="T6" fmla="+- 0 295 246"/>
                <a:gd name="T7" fmla="*/ 295 h 140"/>
                <a:gd name="T8" fmla="+- 0 540 527"/>
                <a:gd name="T9" fmla="*/ T8 w 51"/>
                <a:gd name="T10" fmla="+- 0 365 246"/>
                <a:gd name="T11" fmla="*/ 365 h 140"/>
                <a:gd name="T12" fmla="+- 0 558 527"/>
                <a:gd name="T13" fmla="*/ T12 w 51"/>
                <a:gd name="T14" fmla="+- 0 386 246"/>
                <a:gd name="T15" fmla="*/ 386 h 140"/>
                <a:gd name="T16" fmla="+- 0 568 527"/>
                <a:gd name="T17" fmla="*/ T16 w 51"/>
                <a:gd name="T18" fmla="+- 0 386 246"/>
                <a:gd name="T19" fmla="*/ 386 h 140"/>
                <a:gd name="T20" fmla="+- 0 572 527"/>
                <a:gd name="T21" fmla="*/ T20 w 51"/>
                <a:gd name="T22" fmla="+- 0 385 246"/>
                <a:gd name="T23" fmla="*/ 385 h 140"/>
                <a:gd name="T24" fmla="+- 0 577 527"/>
                <a:gd name="T25" fmla="*/ T24 w 51"/>
                <a:gd name="T26" fmla="+- 0 384 246"/>
                <a:gd name="T27" fmla="*/ 384 h 140"/>
                <a:gd name="T28" fmla="+- 0 575 527"/>
                <a:gd name="T29" fmla="*/ T28 w 51"/>
                <a:gd name="T30" fmla="+- 0 370 246"/>
                <a:gd name="T31" fmla="*/ 370 h 140"/>
                <a:gd name="T32" fmla="+- 0 562 527"/>
                <a:gd name="T33" fmla="*/ T32 w 51"/>
                <a:gd name="T34" fmla="+- 0 370 246"/>
                <a:gd name="T35" fmla="*/ 370 h 140"/>
                <a:gd name="T36" fmla="+- 0 559 527"/>
                <a:gd name="T37" fmla="*/ T36 w 51"/>
                <a:gd name="T38" fmla="+- 0 368 246"/>
                <a:gd name="T39" fmla="*/ 368 h 140"/>
                <a:gd name="T40" fmla="+- 0 558 527"/>
                <a:gd name="T41" fmla="*/ T40 w 51"/>
                <a:gd name="T42" fmla="+- 0 365 246"/>
                <a:gd name="T43" fmla="*/ 365 h 140"/>
                <a:gd name="T44" fmla="+- 0 557 527"/>
                <a:gd name="T45" fmla="*/ T44 w 51"/>
                <a:gd name="T46" fmla="+- 0 364 246"/>
                <a:gd name="T47" fmla="*/ 364 h 140"/>
                <a:gd name="T48" fmla="+- 0 557 527"/>
                <a:gd name="T49" fmla="*/ T48 w 51"/>
                <a:gd name="T50" fmla="+- 0 360 246"/>
                <a:gd name="T51" fmla="*/ 360 h 140"/>
                <a:gd name="T52" fmla="+- 0 557 527"/>
                <a:gd name="T53" fmla="*/ T52 w 51"/>
                <a:gd name="T54" fmla="+- 0 295 246"/>
                <a:gd name="T55" fmla="*/ 295 h 14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51" h="140">
                  <a:moveTo>
                    <a:pt x="30" y="49"/>
                  </a:moveTo>
                  <a:lnTo>
                    <a:pt x="13" y="49"/>
                  </a:lnTo>
                  <a:lnTo>
                    <a:pt x="13" y="119"/>
                  </a:lnTo>
                  <a:lnTo>
                    <a:pt x="31" y="140"/>
                  </a:lnTo>
                  <a:lnTo>
                    <a:pt x="41" y="140"/>
                  </a:lnTo>
                  <a:lnTo>
                    <a:pt x="45" y="139"/>
                  </a:lnTo>
                  <a:lnTo>
                    <a:pt x="50" y="138"/>
                  </a:lnTo>
                  <a:lnTo>
                    <a:pt x="48" y="124"/>
                  </a:lnTo>
                  <a:lnTo>
                    <a:pt x="35" y="124"/>
                  </a:lnTo>
                  <a:lnTo>
                    <a:pt x="32" y="122"/>
                  </a:lnTo>
                  <a:lnTo>
                    <a:pt x="31" y="119"/>
                  </a:lnTo>
                  <a:lnTo>
                    <a:pt x="30" y="118"/>
                  </a:lnTo>
                  <a:lnTo>
                    <a:pt x="30" y="114"/>
                  </a:lnTo>
                  <a:lnTo>
                    <a:pt x="30" y="4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0" name="Freeform 4001">
              <a:extLst>
                <a:ext uri="{FF2B5EF4-FFF2-40B4-BE49-F238E27FC236}">
                  <a16:creationId xmlns:a16="http://schemas.microsoft.com/office/drawing/2014/main" id="{49EF787A-903C-490D-BFF4-C426DBEF993B}"/>
                </a:ext>
              </a:extLst>
            </xdr:cNvPr>
            <xdr:cNvSpPr>
              <a:spLocks/>
            </xdr:cNvSpPr>
          </xdr:nvSpPr>
          <xdr:spPr bwMode="auto">
            <a:xfrm>
              <a:off x="527" y="246"/>
              <a:ext cx="51" cy="140"/>
            </a:xfrm>
            <a:custGeom>
              <a:avLst/>
              <a:gdLst>
                <a:gd name="T0" fmla="+- 0 575 527"/>
                <a:gd name="T1" fmla="*/ T0 w 51"/>
                <a:gd name="T2" fmla="+- 0 369 246"/>
                <a:gd name="T3" fmla="*/ 369 h 140"/>
                <a:gd name="T4" fmla="+- 0 571 527"/>
                <a:gd name="T5" fmla="*/ T4 w 51"/>
                <a:gd name="T6" fmla="+- 0 369 246"/>
                <a:gd name="T7" fmla="*/ 369 h 140"/>
                <a:gd name="T8" fmla="+- 0 569 527"/>
                <a:gd name="T9" fmla="*/ T8 w 51"/>
                <a:gd name="T10" fmla="+- 0 370 246"/>
                <a:gd name="T11" fmla="*/ 370 h 140"/>
                <a:gd name="T12" fmla="+- 0 575 527"/>
                <a:gd name="T13" fmla="*/ T12 w 51"/>
                <a:gd name="T14" fmla="+- 0 370 246"/>
                <a:gd name="T15" fmla="*/ 370 h 140"/>
                <a:gd name="T16" fmla="+- 0 575 527"/>
                <a:gd name="T17" fmla="*/ T16 w 51"/>
                <a:gd name="T18" fmla="+- 0 369 246"/>
                <a:gd name="T19" fmla="*/ 369 h 140"/>
              </a:gdLst>
              <a:ahLst/>
              <a:cxnLst>
                <a:cxn ang="0">
                  <a:pos x="T1" y="T3"/>
                </a:cxn>
                <a:cxn ang="0">
                  <a:pos x="T5" y="T7"/>
                </a:cxn>
                <a:cxn ang="0">
                  <a:pos x="T9" y="T11"/>
                </a:cxn>
                <a:cxn ang="0">
                  <a:pos x="T13" y="T15"/>
                </a:cxn>
                <a:cxn ang="0">
                  <a:pos x="T17" y="T19"/>
                </a:cxn>
              </a:cxnLst>
              <a:rect l="0" t="0" r="r" b="b"/>
              <a:pathLst>
                <a:path w="51" h="140">
                  <a:moveTo>
                    <a:pt x="48" y="123"/>
                  </a:moveTo>
                  <a:lnTo>
                    <a:pt x="44" y="123"/>
                  </a:lnTo>
                  <a:lnTo>
                    <a:pt x="42" y="124"/>
                  </a:lnTo>
                  <a:lnTo>
                    <a:pt x="48" y="124"/>
                  </a:lnTo>
                  <a:lnTo>
                    <a:pt x="48" y="1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1" name="Freeform 4002">
              <a:extLst>
                <a:ext uri="{FF2B5EF4-FFF2-40B4-BE49-F238E27FC236}">
                  <a16:creationId xmlns:a16="http://schemas.microsoft.com/office/drawing/2014/main" id="{DDC97CC7-F703-45CB-B0E0-73C10FDD7E39}"/>
                </a:ext>
              </a:extLst>
            </xdr:cNvPr>
            <xdr:cNvSpPr>
              <a:spLocks/>
            </xdr:cNvSpPr>
          </xdr:nvSpPr>
          <xdr:spPr bwMode="auto">
            <a:xfrm>
              <a:off x="527" y="246"/>
              <a:ext cx="51" cy="140"/>
            </a:xfrm>
            <a:custGeom>
              <a:avLst/>
              <a:gdLst>
                <a:gd name="T0" fmla="+- 0 575 527"/>
                <a:gd name="T1" fmla="*/ T0 w 51"/>
                <a:gd name="T2" fmla="+- 0 282 246"/>
                <a:gd name="T3" fmla="*/ 282 h 140"/>
                <a:gd name="T4" fmla="+- 0 527 527"/>
                <a:gd name="T5" fmla="*/ T4 w 51"/>
                <a:gd name="T6" fmla="+- 0 282 246"/>
                <a:gd name="T7" fmla="*/ 282 h 140"/>
                <a:gd name="T8" fmla="+- 0 527 527"/>
                <a:gd name="T9" fmla="*/ T8 w 51"/>
                <a:gd name="T10" fmla="+- 0 295 246"/>
                <a:gd name="T11" fmla="*/ 295 h 140"/>
                <a:gd name="T12" fmla="+- 0 575 527"/>
                <a:gd name="T13" fmla="*/ T12 w 51"/>
                <a:gd name="T14" fmla="+- 0 295 246"/>
                <a:gd name="T15" fmla="*/ 295 h 140"/>
                <a:gd name="T16" fmla="+- 0 575 527"/>
                <a:gd name="T17" fmla="*/ T16 w 51"/>
                <a:gd name="T18" fmla="+- 0 282 246"/>
                <a:gd name="T19" fmla="*/ 282 h 140"/>
              </a:gdLst>
              <a:ahLst/>
              <a:cxnLst>
                <a:cxn ang="0">
                  <a:pos x="T1" y="T3"/>
                </a:cxn>
                <a:cxn ang="0">
                  <a:pos x="T5" y="T7"/>
                </a:cxn>
                <a:cxn ang="0">
                  <a:pos x="T9" y="T11"/>
                </a:cxn>
                <a:cxn ang="0">
                  <a:pos x="T13" y="T15"/>
                </a:cxn>
                <a:cxn ang="0">
                  <a:pos x="T17" y="T19"/>
                </a:cxn>
              </a:cxnLst>
              <a:rect l="0" t="0" r="r" b="b"/>
              <a:pathLst>
                <a:path w="51" h="140">
                  <a:moveTo>
                    <a:pt x="48" y="36"/>
                  </a:moveTo>
                  <a:lnTo>
                    <a:pt x="0" y="36"/>
                  </a:lnTo>
                  <a:lnTo>
                    <a:pt x="0" y="49"/>
                  </a:lnTo>
                  <a:lnTo>
                    <a:pt x="48" y="49"/>
                  </a:lnTo>
                  <a:lnTo>
                    <a:pt x="48" y="3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02" name="Freeform 4003">
              <a:extLst>
                <a:ext uri="{FF2B5EF4-FFF2-40B4-BE49-F238E27FC236}">
                  <a16:creationId xmlns:a16="http://schemas.microsoft.com/office/drawing/2014/main" id="{30C44861-7AA5-4F36-A50D-AE63BEBEEA7A}"/>
                </a:ext>
              </a:extLst>
            </xdr:cNvPr>
            <xdr:cNvSpPr>
              <a:spLocks/>
            </xdr:cNvSpPr>
          </xdr:nvSpPr>
          <xdr:spPr bwMode="auto">
            <a:xfrm>
              <a:off x="527" y="246"/>
              <a:ext cx="51" cy="140"/>
            </a:xfrm>
            <a:custGeom>
              <a:avLst/>
              <a:gdLst>
                <a:gd name="T0" fmla="+- 0 557 527"/>
                <a:gd name="T1" fmla="*/ T0 w 51"/>
                <a:gd name="T2" fmla="+- 0 246 246"/>
                <a:gd name="T3" fmla="*/ 246 h 140"/>
                <a:gd name="T4" fmla="+- 0 540 527"/>
                <a:gd name="T5" fmla="*/ T4 w 51"/>
                <a:gd name="T6" fmla="+- 0 256 246"/>
                <a:gd name="T7" fmla="*/ 256 h 140"/>
                <a:gd name="T8" fmla="+- 0 540 527"/>
                <a:gd name="T9" fmla="*/ T8 w 51"/>
                <a:gd name="T10" fmla="+- 0 282 246"/>
                <a:gd name="T11" fmla="*/ 282 h 140"/>
                <a:gd name="T12" fmla="+- 0 557 527"/>
                <a:gd name="T13" fmla="*/ T12 w 51"/>
                <a:gd name="T14" fmla="+- 0 282 246"/>
                <a:gd name="T15" fmla="*/ 282 h 140"/>
                <a:gd name="T16" fmla="+- 0 557 527"/>
                <a:gd name="T17" fmla="*/ T16 w 51"/>
                <a:gd name="T18" fmla="+- 0 246 246"/>
                <a:gd name="T19" fmla="*/ 246 h 140"/>
              </a:gdLst>
              <a:ahLst/>
              <a:cxnLst>
                <a:cxn ang="0">
                  <a:pos x="T1" y="T3"/>
                </a:cxn>
                <a:cxn ang="0">
                  <a:pos x="T5" y="T7"/>
                </a:cxn>
                <a:cxn ang="0">
                  <a:pos x="T9" y="T11"/>
                </a:cxn>
                <a:cxn ang="0">
                  <a:pos x="T13" y="T15"/>
                </a:cxn>
                <a:cxn ang="0">
                  <a:pos x="T17" y="T19"/>
                </a:cxn>
              </a:cxnLst>
              <a:rect l="0" t="0" r="r" b="b"/>
              <a:pathLst>
                <a:path w="51" h="140">
                  <a:moveTo>
                    <a:pt x="30" y="0"/>
                  </a:moveTo>
                  <a:lnTo>
                    <a:pt x="13" y="10"/>
                  </a:lnTo>
                  <a:lnTo>
                    <a:pt x="13" y="36"/>
                  </a:lnTo>
                  <a:lnTo>
                    <a:pt x="30" y="36"/>
                  </a:lnTo>
                  <a:lnTo>
                    <a:pt x="3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7" name="Group 276">
            <a:extLst>
              <a:ext uri="{FF2B5EF4-FFF2-40B4-BE49-F238E27FC236}">
                <a16:creationId xmlns:a16="http://schemas.microsoft.com/office/drawing/2014/main" id="{49ACA055-D125-4F83-A1F8-3E370060D1D8}"/>
              </a:ext>
            </a:extLst>
          </xdr:cNvPr>
          <xdr:cNvGrpSpPr>
            <a:grpSpLocks/>
          </xdr:cNvGrpSpPr>
        </xdr:nvGrpSpPr>
        <xdr:grpSpPr bwMode="auto">
          <a:xfrm>
            <a:off x="596" y="280"/>
            <a:ext cx="140" cy="105"/>
            <a:chOff x="596" y="280"/>
            <a:chExt cx="140" cy="105"/>
          </a:xfrm>
        </xdr:grpSpPr>
        <xdr:sp macro="" textlink="">
          <xdr:nvSpPr>
            <xdr:cNvPr id="294" name="Freeform 4005">
              <a:extLst>
                <a:ext uri="{FF2B5EF4-FFF2-40B4-BE49-F238E27FC236}">
                  <a16:creationId xmlns:a16="http://schemas.microsoft.com/office/drawing/2014/main" id="{B42B03BC-BE9C-40E9-AD54-E009B8BB5A0E}"/>
                </a:ext>
              </a:extLst>
            </xdr:cNvPr>
            <xdr:cNvSpPr>
              <a:spLocks/>
            </xdr:cNvSpPr>
          </xdr:nvSpPr>
          <xdr:spPr bwMode="auto">
            <a:xfrm>
              <a:off x="596" y="280"/>
              <a:ext cx="140" cy="105"/>
            </a:xfrm>
            <a:custGeom>
              <a:avLst/>
              <a:gdLst>
                <a:gd name="T0" fmla="+- 0 612 596"/>
                <a:gd name="T1" fmla="*/ T0 w 140"/>
                <a:gd name="T2" fmla="+- 0 282 280"/>
                <a:gd name="T3" fmla="*/ 282 h 105"/>
                <a:gd name="T4" fmla="+- 0 596 596"/>
                <a:gd name="T5" fmla="*/ T4 w 140"/>
                <a:gd name="T6" fmla="+- 0 282 280"/>
                <a:gd name="T7" fmla="*/ 282 h 105"/>
                <a:gd name="T8" fmla="+- 0 596 596"/>
                <a:gd name="T9" fmla="*/ T8 w 140"/>
                <a:gd name="T10" fmla="+- 0 385 280"/>
                <a:gd name="T11" fmla="*/ 385 h 105"/>
                <a:gd name="T12" fmla="+- 0 613 596"/>
                <a:gd name="T13" fmla="*/ T12 w 140"/>
                <a:gd name="T14" fmla="+- 0 385 280"/>
                <a:gd name="T15" fmla="*/ 385 h 105"/>
                <a:gd name="T16" fmla="+- 0 613 596"/>
                <a:gd name="T17" fmla="*/ T16 w 140"/>
                <a:gd name="T18" fmla="+- 0 331 280"/>
                <a:gd name="T19" fmla="*/ 331 h 105"/>
                <a:gd name="T20" fmla="+- 0 615 596"/>
                <a:gd name="T21" fmla="*/ T20 w 140"/>
                <a:gd name="T22" fmla="+- 0 314 280"/>
                <a:gd name="T23" fmla="*/ 314 h 105"/>
                <a:gd name="T24" fmla="+- 0 620 596"/>
                <a:gd name="T25" fmla="*/ T24 w 140"/>
                <a:gd name="T26" fmla="+- 0 303 280"/>
                <a:gd name="T27" fmla="*/ 303 h 105"/>
                <a:gd name="T28" fmla="+- 0 628 596"/>
                <a:gd name="T29" fmla="*/ T28 w 140"/>
                <a:gd name="T30" fmla="+- 0 297 280"/>
                <a:gd name="T31" fmla="*/ 297 h 105"/>
                <a:gd name="T32" fmla="+- 0 631 596"/>
                <a:gd name="T33" fmla="*/ T32 w 140"/>
                <a:gd name="T34" fmla="+- 0 296 280"/>
                <a:gd name="T35" fmla="*/ 296 h 105"/>
                <a:gd name="T36" fmla="+- 0 612 596"/>
                <a:gd name="T37" fmla="*/ T36 w 140"/>
                <a:gd name="T38" fmla="+- 0 296 280"/>
                <a:gd name="T39" fmla="*/ 296 h 105"/>
                <a:gd name="T40" fmla="+- 0 612 596"/>
                <a:gd name="T41" fmla="*/ T40 w 140"/>
                <a:gd name="T42" fmla="+- 0 282 280"/>
                <a:gd name="T43"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40" h="105">
                  <a:moveTo>
                    <a:pt x="16" y="2"/>
                  </a:moveTo>
                  <a:lnTo>
                    <a:pt x="0" y="2"/>
                  </a:lnTo>
                  <a:lnTo>
                    <a:pt x="0" y="105"/>
                  </a:lnTo>
                  <a:lnTo>
                    <a:pt x="17" y="105"/>
                  </a:lnTo>
                  <a:lnTo>
                    <a:pt x="17" y="51"/>
                  </a:lnTo>
                  <a:lnTo>
                    <a:pt x="19" y="34"/>
                  </a:lnTo>
                  <a:lnTo>
                    <a:pt x="24" y="23"/>
                  </a:lnTo>
                  <a:lnTo>
                    <a:pt x="32" y="17"/>
                  </a:lnTo>
                  <a:lnTo>
                    <a:pt x="35" y="16"/>
                  </a:lnTo>
                  <a:lnTo>
                    <a:pt x="16" y="16"/>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5" name="Freeform 4006">
              <a:extLst>
                <a:ext uri="{FF2B5EF4-FFF2-40B4-BE49-F238E27FC236}">
                  <a16:creationId xmlns:a16="http://schemas.microsoft.com/office/drawing/2014/main" id="{242374F1-0EE4-4643-B2E8-7795BA8CBCCC}"/>
                </a:ext>
              </a:extLst>
            </xdr:cNvPr>
            <xdr:cNvSpPr>
              <a:spLocks/>
            </xdr:cNvSpPr>
          </xdr:nvSpPr>
          <xdr:spPr bwMode="auto">
            <a:xfrm>
              <a:off x="596" y="280"/>
              <a:ext cx="140" cy="105"/>
            </a:xfrm>
            <a:custGeom>
              <a:avLst/>
              <a:gdLst>
                <a:gd name="T0" fmla="+- 0 671 596"/>
                <a:gd name="T1" fmla="*/ T0 w 140"/>
                <a:gd name="T2" fmla="+- 0 295 280"/>
                <a:gd name="T3" fmla="*/ 295 h 105"/>
                <a:gd name="T4" fmla="+- 0 652 596"/>
                <a:gd name="T5" fmla="*/ T4 w 140"/>
                <a:gd name="T6" fmla="+- 0 295 280"/>
                <a:gd name="T7" fmla="*/ 295 h 105"/>
                <a:gd name="T8" fmla="+- 0 657 596"/>
                <a:gd name="T9" fmla="*/ T8 w 140"/>
                <a:gd name="T10" fmla="+- 0 302 280"/>
                <a:gd name="T11" fmla="*/ 302 h 105"/>
                <a:gd name="T12" fmla="+- 0 657 596"/>
                <a:gd name="T13" fmla="*/ T12 w 140"/>
                <a:gd name="T14" fmla="+- 0 385 280"/>
                <a:gd name="T15" fmla="*/ 385 h 105"/>
                <a:gd name="T16" fmla="+- 0 674 596"/>
                <a:gd name="T17" fmla="*/ T16 w 140"/>
                <a:gd name="T18" fmla="+- 0 385 280"/>
                <a:gd name="T19" fmla="*/ 385 h 105"/>
                <a:gd name="T20" fmla="+- 0 674 596"/>
                <a:gd name="T21" fmla="*/ T20 w 140"/>
                <a:gd name="T22" fmla="+- 0 304 280"/>
                <a:gd name="T23" fmla="*/ 304 h 105"/>
                <a:gd name="T24" fmla="+- 0 682 596"/>
                <a:gd name="T25" fmla="*/ T24 w 140"/>
                <a:gd name="T26" fmla="+- 0 298 280"/>
                <a:gd name="T27" fmla="*/ 298 h 105"/>
                <a:gd name="T28" fmla="+- 0 672 596"/>
                <a:gd name="T29" fmla="*/ T28 w 140"/>
                <a:gd name="T30" fmla="+- 0 298 280"/>
                <a:gd name="T31" fmla="*/ 298 h 105"/>
                <a:gd name="T32" fmla="+- 0 671 596"/>
                <a:gd name="T33" fmla="*/ T32 w 140"/>
                <a:gd name="T34" fmla="+- 0 295 280"/>
                <a:gd name="T35"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40" h="105">
                  <a:moveTo>
                    <a:pt x="75" y="15"/>
                  </a:moveTo>
                  <a:lnTo>
                    <a:pt x="56" y="15"/>
                  </a:lnTo>
                  <a:lnTo>
                    <a:pt x="61" y="22"/>
                  </a:lnTo>
                  <a:lnTo>
                    <a:pt x="61" y="105"/>
                  </a:lnTo>
                  <a:lnTo>
                    <a:pt x="78" y="105"/>
                  </a:lnTo>
                  <a:lnTo>
                    <a:pt x="78" y="24"/>
                  </a:lnTo>
                  <a:lnTo>
                    <a:pt x="86" y="18"/>
                  </a:lnTo>
                  <a:lnTo>
                    <a:pt x="76" y="18"/>
                  </a:lnTo>
                  <a:lnTo>
                    <a:pt x="75"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6" name="Freeform 4007">
              <a:extLst>
                <a:ext uri="{FF2B5EF4-FFF2-40B4-BE49-F238E27FC236}">
                  <a16:creationId xmlns:a16="http://schemas.microsoft.com/office/drawing/2014/main" id="{6A5327D6-1240-4398-8875-11E0F2D67744}"/>
                </a:ext>
              </a:extLst>
            </xdr:cNvPr>
            <xdr:cNvSpPr>
              <a:spLocks/>
            </xdr:cNvSpPr>
          </xdr:nvSpPr>
          <xdr:spPr bwMode="auto">
            <a:xfrm>
              <a:off x="596" y="280"/>
              <a:ext cx="140" cy="105"/>
            </a:xfrm>
            <a:custGeom>
              <a:avLst/>
              <a:gdLst>
                <a:gd name="T0" fmla="+- 0 731 596"/>
                <a:gd name="T1" fmla="*/ T0 w 140"/>
                <a:gd name="T2" fmla="+- 0 295 280"/>
                <a:gd name="T3" fmla="*/ 295 h 105"/>
                <a:gd name="T4" fmla="+- 0 707 596"/>
                <a:gd name="T5" fmla="*/ T4 w 140"/>
                <a:gd name="T6" fmla="+- 0 295 280"/>
                <a:gd name="T7" fmla="*/ 295 h 105"/>
                <a:gd name="T8" fmla="+- 0 714 596"/>
                <a:gd name="T9" fmla="*/ T8 w 140"/>
                <a:gd name="T10" fmla="+- 0 299 280"/>
                <a:gd name="T11" fmla="*/ 299 h 105"/>
                <a:gd name="T12" fmla="+- 0 716 596"/>
                <a:gd name="T13" fmla="*/ T12 w 140"/>
                <a:gd name="T14" fmla="+- 0 305 280"/>
                <a:gd name="T15" fmla="*/ 305 h 105"/>
                <a:gd name="T16" fmla="+- 0 717 596"/>
                <a:gd name="T17" fmla="*/ T16 w 140"/>
                <a:gd name="T18" fmla="+- 0 308 280"/>
                <a:gd name="T19" fmla="*/ 308 h 105"/>
                <a:gd name="T20" fmla="+- 0 718 596"/>
                <a:gd name="T21" fmla="*/ T20 w 140"/>
                <a:gd name="T22" fmla="+- 0 313 280"/>
                <a:gd name="T23" fmla="*/ 313 h 105"/>
                <a:gd name="T24" fmla="+- 0 718 596"/>
                <a:gd name="T25" fmla="*/ T24 w 140"/>
                <a:gd name="T26" fmla="+- 0 385 280"/>
                <a:gd name="T27" fmla="*/ 385 h 105"/>
                <a:gd name="T28" fmla="+- 0 735 596"/>
                <a:gd name="T29" fmla="*/ T28 w 140"/>
                <a:gd name="T30" fmla="+- 0 385 280"/>
                <a:gd name="T31" fmla="*/ 385 h 105"/>
                <a:gd name="T32" fmla="+- 0 735 596"/>
                <a:gd name="T33" fmla="*/ T32 w 140"/>
                <a:gd name="T34" fmla="+- 0 313 280"/>
                <a:gd name="T35" fmla="*/ 313 h 105"/>
                <a:gd name="T36" fmla="+- 0 733 596"/>
                <a:gd name="T37" fmla="*/ T36 w 140"/>
                <a:gd name="T38" fmla="+- 0 299 280"/>
                <a:gd name="T39" fmla="*/ 299 h 105"/>
                <a:gd name="T40" fmla="+- 0 731 596"/>
                <a:gd name="T41" fmla="*/ T40 w 140"/>
                <a:gd name="T42" fmla="+- 0 295 280"/>
                <a:gd name="T43"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40" h="105">
                  <a:moveTo>
                    <a:pt x="135" y="15"/>
                  </a:moveTo>
                  <a:lnTo>
                    <a:pt x="111" y="15"/>
                  </a:lnTo>
                  <a:lnTo>
                    <a:pt x="118" y="19"/>
                  </a:lnTo>
                  <a:lnTo>
                    <a:pt x="120" y="25"/>
                  </a:lnTo>
                  <a:lnTo>
                    <a:pt x="121" y="28"/>
                  </a:lnTo>
                  <a:lnTo>
                    <a:pt x="122" y="33"/>
                  </a:lnTo>
                  <a:lnTo>
                    <a:pt x="122" y="105"/>
                  </a:lnTo>
                  <a:lnTo>
                    <a:pt x="139" y="105"/>
                  </a:lnTo>
                  <a:lnTo>
                    <a:pt x="139" y="33"/>
                  </a:lnTo>
                  <a:lnTo>
                    <a:pt x="137" y="19"/>
                  </a:lnTo>
                  <a:lnTo>
                    <a:pt x="135"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7" name="Freeform 4008">
              <a:extLst>
                <a:ext uri="{FF2B5EF4-FFF2-40B4-BE49-F238E27FC236}">
                  <a16:creationId xmlns:a16="http://schemas.microsoft.com/office/drawing/2014/main" id="{DF0DA92D-2A95-4BE2-9FD7-C1335DE6C7A2}"/>
                </a:ext>
              </a:extLst>
            </xdr:cNvPr>
            <xdr:cNvSpPr>
              <a:spLocks/>
            </xdr:cNvSpPr>
          </xdr:nvSpPr>
          <xdr:spPr bwMode="auto">
            <a:xfrm>
              <a:off x="596" y="280"/>
              <a:ext cx="140" cy="105"/>
            </a:xfrm>
            <a:custGeom>
              <a:avLst/>
              <a:gdLst>
                <a:gd name="T0" fmla="+- 0 703 596"/>
                <a:gd name="T1" fmla="*/ T0 w 140"/>
                <a:gd name="T2" fmla="+- 0 280 280"/>
                <a:gd name="T3" fmla="*/ 280 h 105"/>
                <a:gd name="T4" fmla="+- 0 690 596"/>
                <a:gd name="T5" fmla="*/ T4 w 140"/>
                <a:gd name="T6" fmla="+- 0 280 280"/>
                <a:gd name="T7" fmla="*/ 280 h 105"/>
                <a:gd name="T8" fmla="+- 0 680 596"/>
                <a:gd name="T9" fmla="*/ T8 w 140"/>
                <a:gd name="T10" fmla="+- 0 286 280"/>
                <a:gd name="T11" fmla="*/ 286 h 105"/>
                <a:gd name="T12" fmla="+- 0 672 596"/>
                <a:gd name="T13" fmla="*/ T12 w 140"/>
                <a:gd name="T14" fmla="+- 0 298 280"/>
                <a:gd name="T15" fmla="*/ 298 h 105"/>
                <a:gd name="T16" fmla="+- 0 682 596"/>
                <a:gd name="T17" fmla="*/ T16 w 140"/>
                <a:gd name="T18" fmla="+- 0 298 280"/>
                <a:gd name="T19" fmla="*/ 298 h 105"/>
                <a:gd name="T20" fmla="+- 0 685 596"/>
                <a:gd name="T21" fmla="*/ T20 w 140"/>
                <a:gd name="T22" fmla="+- 0 295 280"/>
                <a:gd name="T23" fmla="*/ 295 h 105"/>
                <a:gd name="T24" fmla="+- 0 731 596"/>
                <a:gd name="T25" fmla="*/ T24 w 140"/>
                <a:gd name="T26" fmla="+- 0 295 280"/>
                <a:gd name="T27" fmla="*/ 295 h 105"/>
                <a:gd name="T28" fmla="+- 0 727 596"/>
                <a:gd name="T29" fmla="*/ T28 w 140"/>
                <a:gd name="T30" fmla="+- 0 288 280"/>
                <a:gd name="T31" fmla="*/ 288 h 105"/>
                <a:gd name="T32" fmla="+- 0 717 596"/>
                <a:gd name="T33" fmla="*/ T32 w 140"/>
                <a:gd name="T34" fmla="+- 0 282 280"/>
                <a:gd name="T35" fmla="*/ 282 h 105"/>
                <a:gd name="T36" fmla="+- 0 703 596"/>
                <a:gd name="T37" fmla="*/ T36 w 140"/>
                <a:gd name="T38" fmla="+- 0 280 280"/>
                <a:gd name="T39"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40" h="105">
                  <a:moveTo>
                    <a:pt x="107" y="0"/>
                  </a:moveTo>
                  <a:lnTo>
                    <a:pt x="94" y="0"/>
                  </a:lnTo>
                  <a:lnTo>
                    <a:pt x="84" y="6"/>
                  </a:lnTo>
                  <a:lnTo>
                    <a:pt x="76" y="18"/>
                  </a:lnTo>
                  <a:lnTo>
                    <a:pt x="86" y="18"/>
                  </a:lnTo>
                  <a:lnTo>
                    <a:pt x="89" y="15"/>
                  </a:lnTo>
                  <a:lnTo>
                    <a:pt x="135" y="15"/>
                  </a:lnTo>
                  <a:lnTo>
                    <a:pt x="131" y="8"/>
                  </a:lnTo>
                  <a:lnTo>
                    <a:pt x="121" y="2"/>
                  </a:lnTo>
                  <a:lnTo>
                    <a:pt x="10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8" name="Freeform 4009">
              <a:extLst>
                <a:ext uri="{FF2B5EF4-FFF2-40B4-BE49-F238E27FC236}">
                  <a16:creationId xmlns:a16="http://schemas.microsoft.com/office/drawing/2014/main" id="{6D5F039E-5C6C-46D1-ACDE-DE7B293B60D1}"/>
                </a:ext>
              </a:extLst>
            </xdr:cNvPr>
            <xdr:cNvSpPr>
              <a:spLocks/>
            </xdr:cNvSpPr>
          </xdr:nvSpPr>
          <xdr:spPr bwMode="auto">
            <a:xfrm>
              <a:off x="596" y="280"/>
              <a:ext cx="140" cy="105"/>
            </a:xfrm>
            <a:custGeom>
              <a:avLst/>
              <a:gdLst>
                <a:gd name="T0" fmla="+- 0 658 596"/>
                <a:gd name="T1" fmla="*/ T0 w 140"/>
                <a:gd name="T2" fmla="+- 0 280 280"/>
                <a:gd name="T3" fmla="*/ 280 h 105"/>
                <a:gd name="T4" fmla="+- 0 629 596"/>
                <a:gd name="T5" fmla="*/ T4 w 140"/>
                <a:gd name="T6" fmla="+- 0 280 280"/>
                <a:gd name="T7" fmla="*/ 280 h 105"/>
                <a:gd name="T8" fmla="+- 0 618 596"/>
                <a:gd name="T9" fmla="*/ T8 w 140"/>
                <a:gd name="T10" fmla="+- 0 286 280"/>
                <a:gd name="T11" fmla="*/ 286 h 105"/>
                <a:gd name="T12" fmla="+- 0 612 596"/>
                <a:gd name="T13" fmla="*/ T12 w 140"/>
                <a:gd name="T14" fmla="+- 0 296 280"/>
                <a:gd name="T15" fmla="*/ 296 h 105"/>
                <a:gd name="T16" fmla="+- 0 631 596"/>
                <a:gd name="T17" fmla="*/ T16 w 140"/>
                <a:gd name="T18" fmla="+- 0 296 280"/>
                <a:gd name="T19" fmla="*/ 296 h 105"/>
                <a:gd name="T20" fmla="+- 0 639 596"/>
                <a:gd name="T21" fmla="*/ T20 w 140"/>
                <a:gd name="T22" fmla="+- 0 295 280"/>
                <a:gd name="T23" fmla="*/ 295 h 105"/>
                <a:gd name="T24" fmla="+- 0 671 596"/>
                <a:gd name="T25" fmla="*/ T24 w 140"/>
                <a:gd name="T26" fmla="+- 0 295 280"/>
                <a:gd name="T27" fmla="*/ 295 h 105"/>
                <a:gd name="T28" fmla="+- 0 668 596"/>
                <a:gd name="T29" fmla="*/ T28 w 140"/>
                <a:gd name="T30" fmla="+- 0 286 280"/>
                <a:gd name="T31" fmla="*/ 286 h 105"/>
                <a:gd name="T32" fmla="+- 0 658 596"/>
                <a:gd name="T33" fmla="*/ T32 w 140"/>
                <a:gd name="T34" fmla="+- 0 280 280"/>
                <a:gd name="T35"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40" h="105">
                  <a:moveTo>
                    <a:pt x="62" y="0"/>
                  </a:moveTo>
                  <a:lnTo>
                    <a:pt x="33" y="0"/>
                  </a:lnTo>
                  <a:lnTo>
                    <a:pt x="22" y="6"/>
                  </a:lnTo>
                  <a:lnTo>
                    <a:pt x="16" y="16"/>
                  </a:lnTo>
                  <a:lnTo>
                    <a:pt x="35" y="16"/>
                  </a:lnTo>
                  <a:lnTo>
                    <a:pt x="43" y="15"/>
                  </a:lnTo>
                  <a:lnTo>
                    <a:pt x="75" y="15"/>
                  </a:lnTo>
                  <a:lnTo>
                    <a:pt x="72" y="6"/>
                  </a:lnTo>
                  <a:lnTo>
                    <a:pt x="6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8" name="Group 277">
            <a:extLst>
              <a:ext uri="{FF2B5EF4-FFF2-40B4-BE49-F238E27FC236}">
                <a16:creationId xmlns:a16="http://schemas.microsoft.com/office/drawing/2014/main" id="{195E92CE-D4D1-4ECA-87B6-C00C2B01158F}"/>
              </a:ext>
            </a:extLst>
          </xdr:cNvPr>
          <xdr:cNvGrpSpPr>
            <a:grpSpLocks/>
          </xdr:cNvGrpSpPr>
        </xdr:nvGrpSpPr>
        <xdr:grpSpPr bwMode="auto">
          <a:xfrm>
            <a:off x="755" y="280"/>
            <a:ext cx="95" cy="108"/>
            <a:chOff x="755" y="280"/>
            <a:chExt cx="95" cy="108"/>
          </a:xfrm>
        </xdr:grpSpPr>
        <xdr:sp macro="" textlink="">
          <xdr:nvSpPr>
            <xdr:cNvPr id="291" name="Freeform 4011">
              <a:extLst>
                <a:ext uri="{FF2B5EF4-FFF2-40B4-BE49-F238E27FC236}">
                  <a16:creationId xmlns:a16="http://schemas.microsoft.com/office/drawing/2014/main" id="{23B16D6A-563F-4B2D-8A2E-E59B4C0CDC2C}"/>
                </a:ext>
              </a:extLst>
            </xdr:cNvPr>
            <xdr:cNvSpPr>
              <a:spLocks/>
            </xdr:cNvSpPr>
          </xdr:nvSpPr>
          <xdr:spPr bwMode="auto">
            <a:xfrm>
              <a:off x="755" y="280"/>
              <a:ext cx="95" cy="108"/>
            </a:xfrm>
            <a:custGeom>
              <a:avLst/>
              <a:gdLst>
                <a:gd name="T0" fmla="+- 0 816 755"/>
                <a:gd name="T1" fmla="*/ T0 w 95"/>
                <a:gd name="T2" fmla="+- 0 280 280"/>
                <a:gd name="T3" fmla="*/ 280 h 108"/>
                <a:gd name="T4" fmla="+- 0 788 755"/>
                <a:gd name="T5" fmla="*/ T4 w 95"/>
                <a:gd name="T6" fmla="+- 0 280 280"/>
                <a:gd name="T7" fmla="*/ 280 h 108"/>
                <a:gd name="T8" fmla="+- 0 777 755"/>
                <a:gd name="T9" fmla="*/ T8 w 95"/>
                <a:gd name="T10" fmla="+- 0 284 280"/>
                <a:gd name="T11" fmla="*/ 284 h 108"/>
                <a:gd name="T12" fmla="+- 0 755 755"/>
                <a:gd name="T13" fmla="*/ T12 w 95"/>
                <a:gd name="T14" fmla="+- 0 334 280"/>
                <a:gd name="T15" fmla="*/ 334 h 108"/>
                <a:gd name="T16" fmla="+- 0 758 755"/>
                <a:gd name="T17" fmla="*/ T16 w 95"/>
                <a:gd name="T18" fmla="+- 0 356 280"/>
                <a:gd name="T19" fmla="*/ 356 h 108"/>
                <a:gd name="T20" fmla="+- 0 768 755"/>
                <a:gd name="T21" fmla="*/ T20 w 95"/>
                <a:gd name="T22" fmla="+- 0 373 280"/>
                <a:gd name="T23" fmla="*/ 373 h 108"/>
                <a:gd name="T24" fmla="+- 0 783 755"/>
                <a:gd name="T25" fmla="*/ T24 w 95"/>
                <a:gd name="T26" fmla="+- 0 383 280"/>
                <a:gd name="T27" fmla="*/ 383 h 108"/>
                <a:gd name="T28" fmla="+- 0 804 755"/>
                <a:gd name="T29" fmla="*/ T28 w 95"/>
                <a:gd name="T30" fmla="+- 0 387 280"/>
                <a:gd name="T31" fmla="*/ 387 h 108"/>
                <a:gd name="T32" fmla="+- 0 820 755"/>
                <a:gd name="T33" fmla="*/ T32 w 95"/>
                <a:gd name="T34" fmla="+- 0 385 280"/>
                <a:gd name="T35" fmla="*/ 385 h 108"/>
                <a:gd name="T36" fmla="+- 0 833 755"/>
                <a:gd name="T37" fmla="*/ T36 w 95"/>
                <a:gd name="T38" fmla="+- 0 378 280"/>
                <a:gd name="T39" fmla="*/ 378 h 108"/>
                <a:gd name="T40" fmla="+- 0 838 755"/>
                <a:gd name="T41" fmla="*/ T40 w 95"/>
                <a:gd name="T42" fmla="+- 0 372 280"/>
                <a:gd name="T43" fmla="*/ 372 h 108"/>
                <a:gd name="T44" fmla="+- 0 804 755"/>
                <a:gd name="T45" fmla="*/ T44 w 95"/>
                <a:gd name="T46" fmla="+- 0 372 280"/>
                <a:gd name="T47" fmla="*/ 372 h 108"/>
                <a:gd name="T48" fmla="+- 0 792 755"/>
                <a:gd name="T49" fmla="*/ T48 w 95"/>
                <a:gd name="T50" fmla="+- 0 370 280"/>
                <a:gd name="T51" fmla="*/ 370 h 108"/>
                <a:gd name="T52" fmla="+- 0 782 755"/>
                <a:gd name="T53" fmla="*/ T52 w 95"/>
                <a:gd name="T54" fmla="+- 0 364 280"/>
                <a:gd name="T55" fmla="*/ 364 h 108"/>
                <a:gd name="T56" fmla="+- 0 776 755"/>
                <a:gd name="T57" fmla="*/ T56 w 95"/>
                <a:gd name="T58" fmla="+- 0 353 280"/>
                <a:gd name="T59" fmla="*/ 353 h 108"/>
                <a:gd name="T60" fmla="+- 0 773 755"/>
                <a:gd name="T61" fmla="*/ T60 w 95"/>
                <a:gd name="T62" fmla="+- 0 338 280"/>
                <a:gd name="T63" fmla="*/ 338 h 108"/>
                <a:gd name="T64" fmla="+- 0 849 755"/>
                <a:gd name="T65" fmla="*/ T64 w 95"/>
                <a:gd name="T66" fmla="+- 0 338 280"/>
                <a:gd name="T67" fmla="*/ 338 h 108"/>
                <a:gd name="T68" fmla="+- 0 849 755"/>
                <a:gd name="T69" fmla="*/ T68 w 95"/>
                <a:gd name="T70" fmla="+- 0 336 280"/>
                <a:gd name="T71" fmla="*/ 336 h 108"/>
                <a:gd name="T72" fmla="+- 0 849 755"/>
                <a:gd name="T73" fmla="*/ T72 w 95"/>
                <a:gd name="T74" fmla="+- 0 333 280"/>
                <a:gd name="T75" fmla="*/ 333 h 108"/>
                <a:gd name="T76" fmla="+- 0 849 755"/>
                <a:gd name="T77" fmla="*/ T76 w 95"/>
                <a:gd name="T78" fmla="+- 0 323 280"/>
                <a:gd name="T79" fmla="*/ 323 h 108"/>
                <a:gd name="T80" fmla="+- 0 774 755"/>
                <a:gd name="T81" fmla="*/ T80 w 95"/>
                <a:gd name="T82" fmla="+- 0 323 280"/>
                <a:gd name="T83" fmla="*/ 323 h 108"/>
                <a:gd name="T84" fmla="+- 0 776 755"/>
                <a:gd name="T85" fmla="*/ T84 w 95"/>
                <a:gd name="T86" fmla="+- 0 311 280"/>
                <a:gd name="T87" fmla="*/ 311 h 108"/>
                <a:gd name="T88" fmla="+- 0 783 755"/>
                <a:gd name="T89" fmla="*/ T88 w 95"/>
                <a:gd name="T90" fmla="+- 0 302 280"/>
                <a:gd name="T91" fmla="*/ 302 h 108"/>
                <a:gd name="T92" fmla="+- 0 792 755"/>
                <a:gd name="T93" fmla="*/ T92 w 95"/>
                <a:gd name="T94" fmla="+- 0 296 280"/>
                <a:gd name="T95" fmla="*/ 296 h 108"/>
                <a:gd name="T96" fmla="+- 0 803 755"/>
                <a:gd name="T97" fmla="*/ T96 w 95"/>
                <a:gd name="T98" fmla="+- 0 294 280"/>
                <a:gd name="T99" fmla="*/ 294 h 108"/>
                <a:gd name="T100" fmla="+- 0 837 755"/>
                <a:gd name="T101" fmla="*/ T100 w 95"/>
                <a:gd name="T102" fmla="+- 0 294 280"/>
                <a:gd name="T103" fmla="*/ 294 h 108"/>
                <a:gd name="T104" fmla="+- 0 828 755"/>
                <a:gd name="T105" fmla="*/ T104 w 95"/>
                <a:gd name="T106" fmla="+- 0 284 280"/>
                <a:gd name="T107" fmla="*/ 284 h 108"/>
                <a:gd name="T108" fmla="+- 0 816 755"/>
                <a:gd name="T109" fmla="*/ T108 w 95"/>
                <a:gd name="T110" fmla="+- 0 280 280"/>
                <a:gd name="T11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95" h="108">
                  <a:moveTo>
                    <a:pt x="61" y="0"/>
                  </a:moveTo>
                  <a:lnTo>
                    <a:pt x="33" y="0"/>
                  </a:lnTo>
                  <a:lnTo>
                    <a:pt x="22" y="4"/>
                  </a:lnTo>
                  <a:lnTo>
                    <a:pt x="0" y="54"/>
                  </a:lnTo>
                  <a:lnTo>
                    <a:pt x="3" y="76"/>
                  </a:lnTo>
                  <a:lnTo>
                    <a:pt x="13" y="93"/>
                  </a:lnTo>
                  <a:lnTo>
                    <a:pt x="28" y="103"/>
                  </a:lnTo>
                  <a:lnTo>
                    <a:pt x="49" y="107"/>
                  </a:lnTo>
                  <a:lnTo>
                    <a:pt x="65" y="105"/>
                  </a:lnTo>
                  <a:lnTo>
                    <a:pt x="78" y="98"/>
                  </a:lnTo>
                  <a:lnTo>
                    <a:pt x="83" y="92"/>
                  </a:lnTo>
                  <a:lnTo>
                    <a:pt x="49" y="92"/>
                  </a:lnTo>
                  <a:lnTo>
                    <a:pt x="37" y="90"/>
                  </a:lnTo>
                  <a:lnTo>
                    <a:pt x="27" y="84"/>
                  </a:lnTo>
                  <a:lnTo>
                    <a:pt x="21" y="73"/>
                  </a:lnTo>
                  <a:lnTo>
                    <a:pt x="18" y="58"/>
                  </a:lnTo>
                  <a:lnTo>
                    <a:pt x="94" y="58"/>
                  </a:lnTo>
                  <a:lnTo>
                    <a:pt x="94" y="56"/>
                  </a:lnTo>
                  <a:lnTo>
                    <a:pt x="94" y="53"/>
                  </a:lnTo>
                  <a:lnTo>
                    <a:pt x="94" y="43"/>
                  </a:lnTo>
                  <a:lnTo>
                    <a:pt x="19" y="43"/>
                  </a:lnTo>
                  <a:lnTo>
                    <a:pt x="21" y="31"/>
                  </a:lnTo>
                  <a:lnTo>
                    <a:pt x="28" y="22"/>
                  </a:lnTo>
                  <a:lnTo>
                    <a:pt x="37" y="16"/>
                  </a:lnTo>
                  <a:lnTo>
                    <a:pt x="48" y="14"/>
                  </a:lnTo>
                  <a:lnTo>
                    <a:pt x="82" y="14"/>
                  </a:lnTo>
                  <a:lnTo>
                    <a:pt x="73" y="4"/>
                  </a:lnTo>
                  <a:lnTo>
                    <a:pt x="6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2" name="Freeform 4012">
              <a:extLst>
                <a:ext uri="{FF2B5EF4-FFF2-40B4-BE49-F238E27FC236}">
                  <a16:creationId xmlns:a16="http://schemas.microsoft.com/office/drawing/2014/main" id="{03763F00-94F4-49A2-B2CA-D94CEBB2D4EA}"/>
                </a:ext>
              </a:extLst>
            </xdr:cNvPr>
            <xdr:cNvSpPr>
              <a:spLocks/>
            </xdr:cNvSpPr>
          </xdr:nvSpPr>
          <xdr:spPr bwMode="auto">
            <a:xfrm>
              <a:off x="755" y="280"/>
              <a:ext cx="95" cy="108"/>
            </a:xfrm>
            <a:custGeom>
              <a:avLst/>
              <a:gdLst>
                <a:gd name="T0" fmla="+- 0 831 755"/>
                <a:gd name="T1" fmla="*/ T0 w 95"/>
                <a:gd name="T2" fmla="+- 0 351 280"/>
                <a:gd name="T3" fmla="*/ 351 h 108"/>
                <a:gd name="T4" fmla="+- 0 825 755"/>
                <a:gd name="T5" fmla="*/ T4 w 95"/>
                <a:gd name="T6" fmla="+- 0 366 280"/>
                <a:gd name="T7" fmla="*/ 366 h 108"/>
                <a:gd name="T8" fmla="+- 0 817 755"/>
                <a:gd name="T9" fmla="*/ T8 w 95"/>
                <a:gd name="T10" fmla="+- 0 372 280"/>
                <a:gd name="T11" fmla="*/ 372 h 108"/>
                <a:gd name="T12" fmla="+- 0 838 755"/>
                <a:gd name="T13" fmla="*/ T12 w 95"/>
                <a:gd name="T14" fmla="+- 0 372 280"/>
                <a:gd name="T15" fmla="*/ 372 h 108"/>
                <a:gd name="T16" fmla="+- 0 843 755"/>
                <a:gd name="T17" fmla="*/ T16 w 95"/>
                <a:gd name="T18" fmla="+- 0 368 280"/>
                <a:gd name="T19" fmla="*/ 368 h 108"/>
                <a:gd name="T20" fmla="+- 0 849 755"/>
                <a:gd name="T21" fmla="*/ T20 w 95"/>
                <a:gd name="T22" fmla="+- 0 354 280"/>
                <a:gd name="T23" fmla="*/ 354 h 108"/>
                <a:gd name="T24" fmla="+- 0 831 755"/>
                <a:gd name="T25" fmla="*/ T24 w 95"/>
                <a:gd name="T26" fmla="+- 0 351 280"/>
                <a:gd name="T27" fmla="*/ 351 h 108"/>
              </a:gdLst>
              <a:ahLst/>
              <a:cxnLst>
                <a:cxn ang="0">
                  <a:pos x="T1" y="T3"/>
                </a:cxn>
                <a:cxn ang="0">
                  <a:pos x="T5" y="T7"/>
                </a:cxn>
                <a:cxn ang="0">
                  <a:pos x="T9" y="T11"/>
                </a:cxn>
                <a:cxn ang="0">
                  <a:pos x="T13" y="T15"/>
                </a:cxn>
                <a:cxn ang="0">
                  <a:pos x="T17" y="T19"/>
                </a:cxn>
                <a:cxn ang="0">
                  <a:pos x="T21" y="T23"/>
                </a:cxn>
                <a:cxn ang="0">
                  <a:pos x="T25" y="T27"/>
                </a:cxn>
              </a:cxnLst>
              <a:rect l="0" t="0" r="r" b="b"/>
              <a:pathLst>
                <a:path w="95" h="108">
                  <a:moveTo>
                    <a:pt x="76" y="71"/>
                  </a:moveTo>
                  <a:lnTo>
                    <a:pt x="70" y="86"/>
                  </a:lnTo>
                  <a:lnTo>
                    <a:pt x="62" y="92"/>
                  </a:lnTo>
                  <a:lnTo>
                    <a:pt x="83" y="92"/>
                  </a:lnTo>
                  <a:lnTo>
                    <a:pt x="88" y="88"/>
                  </a:lnTo>
                  <a:lnTo>
                    <a:pt x="94" y="74"/>
                  </a:lnTo>
                  <a:lnTo>
                    <a:pt x="76" y="7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3" name="Freeform 4013">
              <a:extLst>
                <a:ext uri="{FF2B5EF4-FFF2-40B4-BE49-F238E27FC236}">
                  <a16:creationId xmlns:a16="http://schemas.microsoft.com/office/drawing/2014/main" id="{9A99107A-0246-475C-96BD-30AAB2F0BD8A}"/>
                </a:ext>
              </a:extLst>
            </xdr:cNvPr>
            <xdr:cNvSpPr>
              <a:spLocks/>
            </xdr:cNvSpPr>
          </xdr:nvSpPr>
          <xdr:spPr bwMode="auto">
            <a:xfrm>
              <a:off x="755" y="280"/>
              <a:ext cx="95" cy="108"/>
            </a:xfrm>
            <a:custGeom>
              <a:avLst/>
              <a:gdLst>
                <a:gd name="T0" fmla="+- 0 837 755"/>
                <a:gd name="T1" fmla="*/ T0 w 95"/>
                <a:gd name="T2" fmla="+- 0 294 280"/>
                <a:gd name="T3" fmla="*/ 294 h 108"/>
                <a:gd name="T4" fmla="+- 0 812 755"/>
                <a:gd name="T5" fmla="*/ T4 w 95"/>
                <a:gd name="T6" fmla="+- 0 294 280"/>
                <a:gd name="T7" fmla="*/ 294 h 108"/>
                <a:gd name="T8" fmla="+- 0 819 755"/>
                <a:gd name="T9" fmla="*/ T8 w 95"/>
                <a:gd name="T10" fmla="+- 0 297 280"/>
                <a:gd name="T11" fmla="*/ 297 h 108"/>
                <a:gd name="T12" fmla="+- 0 824 755"/>
                <a:gd name="T13" fmla="*/ T12 w 95"/>
                <a:gd name="T14" fmla="+- 0 304 280"/>
                <a:gd name="T15" fmla="*/ 304 h 108"/>
                <a:gd name="T16" fmla="+- 0 828 755"/>
                <a:gd name="T17" fmla="*/ T16 w 95"/>
                <a:gd name="T18" fmla="+- 0 308 280"/>
                <a:gd name="T19" fmla="*/ 308 h 108"/>
                <a:gd name="T20" fmla="+- 0 830 755"/>
                <a:gd name="T21" fmla="*/ T20 w 95"/>
                <a:gd name="T22" fmla="+- 0 315 280"/>
                <a:gd name="T23" fmla="*/ 315 h 108"/>
                <a:gd name="T24" fmla="+- 0 831 755"/>
                <a:gd name="T25" fmla="*/ T24 w 95"/>
                <a:gd name="T26" fmla="+- 0 323 280"/>
                <a:gd name="T27" fmla="*/ 323 h 108"/>
                <a:gd name="T28" fmla="+- 0 849 755"/>
                <a:gd name="T29" fmla="*/ T28 w 95"/>
                <a:gd name="T30" fmla="+- 0 323 280"/>
                <a:gd name="T31" fmla="*/ 323 h 108"/>
                <a:gd name="T32" fmla="+- 0 849 755"/>
                <a:gd name="T33" fmla="*/ T32 w 95"/>
                <a:gd name="T34" fmla="+- 0 321 280"/>
                <a:gd name="T35" fmla="*/ 321 h 108"/>
                <a:gd name="T36" fmla="+- 0 846 755"/>
                <a:gd name="T37" fmla="*/ T36 w 95"/>
                <a:gd name="T38" fmla="+- 0 310 280"/>
                <a:gd name="T39" fmla="*/ 310 h 108"/>
                <a:gd name="T40" fmla="+- 0 842 755"/>
                <a:gd name="T41" fmla="*/ T40 w 95"/>
                <a:gd name="T42" fmla="+- 0 301 280"/>
                <a:gd name="T43" fmla="*/ 301 h 108"/>
                <a:gd name="T44" fmla="+- 0 837 755"/>
                <a:gd name="T45" fmla="*/ T44 w 95"/>
                <a:gd name="T46" fmla="+- 0 294 280"/>
                <a:gd name="T47"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5" h="108">
                  <a:moveTo>
                    <a:pt x="82" y="14"/>
                  </a:moveTo>
                  <a:lnTo>
                    <a:pt x="57" y="14"/>
                  </a:lnTo>
                  <a:lnTo>
                    <a:pt x="64" y="17"/>
                  </a:lnTo>
                  <a:lnTo>
                    <a:pt x="69" y="24"/>
                  </a:lnTo>
                  <a:lnTo>
                    <a:pt x="73" y="28"/>
                  </a:lnTo>
                  <a:lnTo>
                    <a:pt x="75" y="35"/>
                  </a:lnTo>
                  <a:lnTo>
                    <a:pt x="76" y="43"/>
                  </a:lnTo>
                  <a:lnTo>
                    <a:pt x="94" y="43"/>
                  </a:lnTo>
                  <a:lnTo>
                    <a:pt x="94" y="41"/>
                  </a:lnTo>
                  <a:lnTo>
                    <a:pt x="91" y="30"/>
                  </a:lnTo>
                  <a:lnTo>
                    <a:pt x="87" y="21"/>
                  </a:lnTo>
                  <a:lnTo>
                    <a:pt x="82"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79" name="Group 278">
            <a:extLst>
              <a:ext uri="{FF2B5EF4-FFF2-40B4-BE49-F238E27FC236}">
                <a16:creationId xmlns:a16="http://schemas.microsoft.com/office/drawing/2014/main" id="{3FD58BF7-7667-42FE-9D10-6884B75FE55F}"/>
              </a:ext>
            </a:extLst>
          </xdr:cNvPr>
          <xdr:cNvGrpSpPr>
            <a:grpSpLocks/>
          </xdr:cNvGrpSpPr>
        </xdr:nvGrpSpPr>
        <xdr:grpSpPr bwMode="auto">
          <a:xfrm>
            <a:off x="870" y="280"/>
            <a:ext cx="84" cy="105"/>
            <a:chOff x="870" y="280"/>
            <a:chExt cx="84" cy="105"/>
          </a:xfrm>
        </xdr:grpSpPr>
        <xdr:sp macro="" textlink="">
          <xdr:nvSpPr>
            <xdr:cNvPr id="288" name="Freeform 4015">
              <a:extLst>
                <a:ext uri="{FF2B5EF4-FFF2-40B4-BE49-F238E27FC236}">
                  <a16:creationId xmlns:a16="http://schemas.microsoft.com/office/drawing/2014/main" id="{F1A570BB-857B-4966-BA30-497E4A8C428E}"/>
                </a:ext>
              </a:extLst>
            </xdr:cNvPr>
            <xdr:cNvSpPr>
              <a:spLocks/>
            </xdr:cNvSpPr>
          </xdr:nvSpPr>
          <xdr:spPr bwMode="auto">
            <a:xfrm>
              <a:off x="870" y="280"/>
              <a:ext cx="84" cy="105"/>
            </a:xfrm>
            <a:custGeom>
              <a:avLst/>
              <a:gdLst>
                <a:gd name="T0" fmla="+- 0 886 870"/>
                <a:gd name="T1" fmla="*/ T0 w 84"/>
                <a:gd name="T2" fmla="+- 0 282 280"/>
                <a:gd name="T3" fmla="*/ 282 h 105"/>
                <a:gd name="T4" fmla="+- 0 870 870"/>
                <a:gd name="T5" fmla="*/ T4 w 84"/>
                <a:gd name="T6" fmla="+- 0 282 280"/>
                <a:gd name="T7" fmla="*/ 282 h 105"/>
                <a:gd name="T8" fmla="+- 0 870 870"/>
                <a:gd name="T9" fmla="*/ T8 w 84"/>
                <a:gd name="T10" fmla="+- 0 385 280"/>
                <a:gd name="T11" fmla="*/ 385 h 105"/>
                <a:gd name="T12" fmla="+- 0 888 870"/>
                <a:gd name="T13" fmla="*/ T12 w 84"/>
                <a:gd name="T14" fmla="+- 0 385 280"/>
                <a:gd name="T15" fmla="*/ 385 h 105"/>
                <a:gd name="T16" fmla="+- 0 888 870"/>
                <a:gd name="T17" fmla="*/ T16 w 84"/>
                <a:gd name="T18" fmla="+- 0 315 280"/>
                <a:gd name="T19" fmla="*/ 315 h 105"/>
                <a:gd name="T20" fmla="+- 0 890 870"/>
                <a:gd name="T21" fmla="*/ T20 w 84"/>
                <a:gd name="T22" fmla="+- 0 306 280"/>
                <a:gd name="T23" fmla="*/ 306 h 105"/>
                <a:gd name="T24" fmla="+- 0 896 870"/>
                <a:gd name="T25" fmla="*/ T24 w 84"/>
                <a:gd name="T26" fmla="+- 0 302 280"/>
                <a:gd name="T27" fmla="*/ 302 h 105"/>
                <a:gd name="T28" fmla="+- 0 901 870"/>
                <a:gd name="T29" fmla="*/ T28 w 84"/>
                <a:gd name="T30" fmla="+- 0 297 280"/>
                <a:gd name="T31" fmla="*/ 297 h 105"/>
                <a:gd name="T32" fmla="+- 0 903 870"/>
                <a:gd name="T33" fmla="*/ T32 w 84"/>
                <a:gd name="T34" fmla="+- 0 296 280"/>
                <a:gd name="T35" fmla="*/ 296 h 105"/>
                <a:gd name="T36" fmla="+- 0 886 870"/>
                <a:gd name="T37" fmla="*/ T36 w 84"/>
                <a:gd name="T38" fmla="+- 0 296 280"/>
                <a:gd name="T39" fmla="*/ 296 h 105"/>
                <a:gd name="T40" fmla="+- 0 886 870"/>
                <a:gd name="T41" fmla="*/ T40 w 84"/>
                <a:gd name="T42" fmla="+- 0 282 280"/>
                <a:gd name="T43"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4" h="105">
                  <a:moveTo>
                    <a:pt x="16" y="2"/>
                  </a:moveTo>
                  <a:lnTo>
                    <a:pt x="0" y="2"/>
                  </a:lnTo>
                  <a:lnTo>
                    <a:pt x="0" y="105"/>
                  </a:lnTo>
                  <a:lnTo>
                    <a:pt x="18" y="105"/>
                  </a:lnTo>
                  <a:lnTo>
                    <a:pt x="18" y="35"/>
                  </a:lnTo>
                  <a:lnTo>
                    <a:pt x="20" y="26"/>
                  </a:lnTo>
                  <a:lnTo>
                    <a:pt x="26" y="22"/>
                  </a:lnTo>
                  <a:lnTo>
                    <a:pt x="31" y="17"/>
                  </a:lnTo>
                  <a:lnTo>
                    <a:pt x="33" y="16"/>
                  </a:lnTo>
                  <a:lnTo>
                    <a:pt x="16" y="16"/>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89" name="Freeform 4016">
              <a:extLst>
                <a:ext uri="{FF2B5EF4-FFF2-40B4-BE49-F238E27FC236}">
                  <a16:creationId xmlns:a16="http://schemas.microsoft.com/office/drawing/2014/main" id="{D2213300-6E2D-4EF6-BE0A-1667916DC7D5}"/>
                </a:ext>
              </a:extLst>
            </xdr:cNvPr>
            <xdr:cNvSpPr>
              <a:spLocks/>
            </xdr:cNvSpPr>
          </xdr:nvSpPr>
          <xdr:spPr bwMode="auto">
            <a:xfrm>
              <a:off x="870" y="280"/>
              <a:ext cx="84" cy="105"/>
            </a:xfrm>
            <a:custGeom>
              <a:avLst/>
              <a:gdLst>
                <a:gd name="T0" fmla="+- 0 949 870"/>
                <a:gd name="T1" fmla="*/ T0 w 84"/>
                <a:gd name="T2" fmla="+- 0 295 280"/>
                <a:gd name="T3" fmla="*/ 295 h 105"/>
                <a:gd name="T4" fmla="+- 0 924 870"/>
                <a:gd name="T5" fmla="*/ T4 w 84"/>
                <a:gd name="T6" fmla="+- 0 295 280"/>
                <a:gd name="T7" fmla="*/ 295 h 105"/>
                <a:gd name="T8" fmla="+- 0 932 870"/>
                <a:gd name="T9" fmla="*/ T8 w 84"/>
                <a:gd name="T10" fmla="+- 0 299 280"/>
                <a:gd name="T11" fmla="*/ 299 h 105"/>
                <a:gd name="T12" fmla="+- 0 934 870"/>
                <a:gd name="T13" fmla="*/ T12 w 84"/>
                <a:gd name="T14" fmla="+- 0 306 280"/>
                <a:gd name="T15" fmla="*/ 306 h 105"/>
                <a:gd name="T16" fmla="+- 0 936 870"/>
                <a:gd name="T17" fmla="*/ T16 w 84"/>
                <a:gd name="T18" fmla="+- 0 310 280"/>
                <a:gd name="T19" fmla="*/ 310 h 105"/>
                <a:gd name="T20" fmla="+- 0 936 870"/>
                <a:gd name="T21" fmla="*/ T20 w 84"/>
                <a:gd name="T22" fmla="+- 0 313 280"/>
                <a:gd name="T23" fmla="*/ 313 h 105"/>
                <a:gd name="T24" fmla="+- 0 936 870"/>
                <a:gd name="T25" fmla="*/ T24 w 84"/>
                <a:gd name="T26" fmla="+- 0 385 280"/>
                <a:gd name="T27" fmla="*/ 385 h 105"/>
                <a:gd name="T28" fmla="+- 0 954 870"/>
                <a:gd name="T29" fmla="*/ T28 w 84"/>
                <a:gd name="T30" fmla="+- 0 385 280"/>
                <a:gd name="T31" fmla="*/ 385 h 105"/>
                <a:gd name="T32" fmla="+- 0 954 870"/>
                <a:gd name="T33" fmla="*/ T32 w 84"/>
                <a:gd name="T34" fmla="+- 0 313 280"/>
                <a:gd name="T35" fmla="*/ 313 h 105"/>
                <a:gd name="T36" fmla="+- 0 953 870"/>
                <a:gd name="T37" fmla="*/ T36 w 84"/>
                <a:gd name="T38" fmla="+- 0 308 280"/>
                <a:gd name="T39" fmla="*/ 308 h 105"/>
                <a:gd name="T40" fmla="+- 0 953 870"/>
                <a:gd name="T41" fmla="*/ T40 w 84"/>
                <a:gd name="T42" fmla="+- 0 305 280"/>
                <a:gd name="T43" fmla="*/ 305 h 105"/>
                <a:gd name="T44" fmla="+- 0 949 870"/>
                <a:gd name="T45" fmla="*/ T44 w 84"/>
                <a:gd name="T46" fmla="+- 0 295 280"/>
                <a:gd name="T47"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84" h="105">
                  <a:moveTo>
                    <a:pt x="79" y="15"/>
                  </a:moveTo>
                  <a:lnTo>
                    <a:pt x="54" y="15"/>
                  </a:lnTo>
                  <a:lnTo>
                    <a:pt x="62" y="19"/>
                  </a:lnTo>
                  <a:lnTo>
                    <a:pt x="64" y="26"/>
                  </a:lnTo>
                  <a:lnTo>
                    <a:pt x="66" y="30"/>
                  </a:lnTo>
                  <a:lnTo>
                    <a:pt x="66" y="33"/>
                  </a:lnTo>
                  <a:lnTo>
                    <a:pt x="66" y="105"/>
                  </a:lnTo>
                  <a:lnTo>
                    <a:pt x="84" y="105"/>
                  </a:lnTo>
                  <a:lnTo>
                    <a:pt x="84" y="33"/>
                  </a:lnTo>
                  <a:lnTo>
                    <a:pt x="83" y="28"/>
                  </a:lnTo>
                  <a:lnTo>
                    <a:pt x="83" y="25"/>
                  </a:lnTo>
                  <a:lnTo>
                    <a:pt x="7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90" name="Freeform 4017">
              <a:extLst>
                <a:ext uri="{FF2B5EF4-FFF2-40B4-BE49-F238E27FC236}">
                  <a16:creationId xmlns:a16="http://schemas.microsoft.com/office/drawing/2014/main" id="{31206C50-6D79-4D94-89D9-F4EDE0396AA5}"/>
                </a:ext>
              </a:extLst>
            </xdr:cNvPr>
            <xdr:cNvSpPr>
              <a:spLocks/>
            </xdr:cNvSpPr>
          </xdr:nvSpPr>
          <xdr:spPr bwMode="auto">
            <a:xfrm>
              <a:off x="870" y="280"/>
              <a:ext cx="84" cy="105"/>
            </a:xfrm>
            <a:custGeom>
              <a:avLst/>
              <a:gdLst>
                <a:gd name="T0" fmla="+- 0 919 870"/>
                <a:gd name="T1" fmla="*/ T0 w 84"/>
                <a:gd name="T2" fmla="+- 0 280 280"/>
                <a:gd name="T3" fmla="*/ 280 h 105"/>
                <a:gd name="T4" fmla="+- 0 904 870"/>
                <a:gd name="T5" fmla="*/ T4 w 84"/>
                <a:gd name="T6" fmla="+- 0 280 280"/>
                <a:gd name="T7" fmla="*/ 280 h 105"/>
                <a:gd name="T8" fmla="+- 0 893 870"/>
                <a:gd name="T9" fmla="*/ T8 w 84"/>
                <a:gd name="T10" fmla="+- 0 285 280"/>
                <a:gd name="T11" fmla="*/ 285 h 105"/>
                <a:gd name="T12" fmla="+- 0 886 870"/>
                <a:gd name="T13" fmla="*/ T12 w 84"/>
                <a:gd name="T14" fmla="+- 0 296 280"/>
                <a:gd name="T15" fmla="*/ 296 h 105"/>
                <a:gd name="T16" fmla="+- 0 903 870"/>
                <a:gd name="T17" fmla="*/ T16 w 84"/>
                <a:gd name="T18" fmla="+- 0 296 280"/>
                <a:gd name="T19" fmla="*/ 296 h 105"/>
                <a:gd name="T20" fmla="+- 0 907 870"/>
                <a:gd name="T21" fmla="*/ T20 w 84"/>
                <a:gd name="T22" fmla="+- 0 295 280"/>
                <a:gd name="T23" fmla="*/ 295 h 105"/>
                <a:gd name="T24" fmla="+- 0 949 870"/>
                <a:gd name="T25" fmla="*/ T24 w 84"/>
                <a:gd name="T26" fmla="+- 0 295 280"/>
                <a:gd name="T27" fmla="*/ 295 h 105"/>
                <a:gd name="T28" fmla="+- 0 942 870"/>
                <a:gd name="T29" fmla="*/ T28 w 84"/>
                <a:gd name="T30" fmla="+- 0 287 280"/>
                <a:gd name="T31" fmla="*/ 287 h 105"/>
                <a:gd name="T32" fmla="+- 0 932 870"/>
                <a:gd name="T33" fmla="*/ T32 w 84"/>
                <a:gd name="T34" fmla="+- 0 281 280"/>
                <a:gd name="T35" fmla="*/ 281 h 105"/>
                <a:gd name="T36" fmla="+- 0 919 870"/>
                <a:gd name="T37" fmla="*/ T36 w 84"/>
                <a:gd name="T38" fmla="+- 0 280 280"/>
                <a:gd name="T39"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4" h="105">
                  <a:moveTo>
                    <a:pt x="49" y="0"/>
                  </a:moveTo>
                  <a:lnTo>
                    <a:pt x="34" y="0"/>
                  </a:lnTo>
                  <a:lnTo>
                    <a:pt x="23" y="5"/>
                  </a:lnTo>
                  <a:lnTo>
                    <a:pt x="16" y="16"/>
                  </a:lnTo>
                  <a:lnTo>
                    <a:pt x="33" y="16"/>
                  </a:lnTo>
                  <a:lnTo>
                    <a:pt x="37" y="15"/>
                  </a:lnTo>
                  <a:lnTo>
                    <a:pt x="79" y="15"/>
                  </a:lnTo>
                  <a:lnTo>
                    <a:pt x="72" y="7"/>
                  </a:lnTo>
                  <a:lnTo>
                    <a:pt x="62" y="1"/>
                  </a:lnTo>
                  <a:lnTo>
                    <a:pt x="49"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280" name="Group 279">
            <a:extLst>
              <a:ext uri="{FF2B5EF4-FFF2-40B4-BE49-F238E27FC236}">
                <a16:creationId xmlns:a16="http://schemas.microsoft.com/office/drawing/2014/main" id="{945C245F-C360-4EF8-B325-5D96EC2D9CC8}"/>
              </a:ext>
            </a:extLst>
          </xdr:cNvPr>
          <xdr:cNvGrpSpPr>
            <a:grpSpLocks/>
          </xdr:cNvGrpSpPr>
        </xdr:nvGrpSpPr>
        <xdr:grpSpPr bwMode="auto">
          <a:xfrm>
            <a:off x="970" y="246"/>
            <a:ext cx="51" cy="140"/>
            <a:chOff x="970" y="246"/>
            <a:chExt cx="51" cy="140"/>
          </a:xfrm>
        </xdr:grpSpPr>
        <xdr:sp macro="" textlink="">
          <xdr:nvSpPr>
            <xdr:cNvPr id="281" name="Freeform 4019">
              <a:extLst>
                <a:ext uri="{FF2B5EF4-FFF2-40B4-BE49-F238E27FC236}">
                  <a16:creationId xmlns:a16="http://schemas.microsoft.com/office/drawing/2014/main" id="{2A326342-0FF8-4C3D-965C-03B1BA759DAD}"/>
                </a:ext>
              </a:extLst>
            </xdr:cNvPr>
            <xdr:cNvSpPr>
              <a:spLocks/>
            </xdr:cNvSpPr>
          </xdr:nvSpPr>
          <xdr:spPr bwMode="auto">
            <a:xfrm>
              <a:off x="970" y="246"/>
              <a:ext cx="51" cy="140"/>
            </a:xfrm>
            <a:custGeom>
              <a:avLst/>
              <a:gdLst>
                <a:gd name="T0" fmla="+- 0 1000 970"/>
                <a:gd name="T1" fmla="*/ T0 w 51"/>
                <a:gd name="T2" fmla="+- 0 295 246"/>
                <a:gd name="T3" fmla="*/ 295 h 140"/>
                <a:gd name="T4" fmla="+- 0 983 970"/>
                <a:gd name="T5" fmla="*/ T4 w 51"/>
                <a:gd name="T6" fmla="+- 0 295 246"/>
                <a:gd name="T7" fmla="*/ 295 h 140"/>
                <a:gd name="T8" fmla="+- 0 983 970"/>
                <a:gd name="T9" fmla="*/ T8 w 51"/>
                <a:gd name="T10" fmla="+- 0 365 246"/>
                <a:gd name="T11" fmla="*/ 365 h 140"/>
                <a:gd name="T12" fmla="+- 0 1001 970"/>
                <a:gd name="T13" fmla="*/ T12 w 51"/>
                <a:gd name="T14" fmla="+- 0 386 246"/>
                <a:gd name="T15" fmla="*/ 386 h 140"/>
                <a:gd name="T16" fmla="+- 0 1011 970"/>
                <a:gd name="T17" fmla="*/ T16 w 51"/>
                <a:gd name="T18" fmla="+- 0 386 246"/>
                <a:gd name="T19" fmla="*/ 386 h 140"/>
                <a:gd name="T20" fmla="+- 0 1016 970"/>
                <a:gd name="T21" fmla="*/ T20 w 51"/>
                <a:gd name="T22" fmla="+- 0 385 246"/>
                <a:gd name="T23" fmla="*/ 385 h 140"/>
                <a:gd name="T24" fmla="+- 0 1021 970"/>
                <a:gd name="T25" fmla="*/ T24 w 51"/>
                <a:gd name="T26" fmla="+- 0 384 246"/>
                <a:gd name="T27" fmla="*/ 384 h 140"/>
                <a:gd name="T28" fmla="+- 0 1018 970"/>
                <a:gd name="T29" fmla="*/ T28 w 51"/>
                <a:gd name="T30" fmla="+- 0 370 246"/>
                <a:gd name="T31" fmla="*/ 370 h 140"/>
                <a:gd name="T32" fmla="+- 0 1005 970"/>
                <a:gd name="T33" fmla="*/ T32 w 51"/>
                <a:gd name="T34" fmla="+- 0 370 246"/>
                <a:gd name="T35" fmla="*/ 370 h 140"/>
                <a:gd name="T36" fmla="+- 0 1003 970"/>
                <a:gd name="T37" fmla="*/ T36 w 51"/>
                <a:gd name="T38" fmla="+- 0 368 246"/>
                <a:gd name="T39" fmla="*/ 368 h 140"/>
                <a:gd name="T40" fmla="+- 0 1001 970"/>
                <a:gd name="T41" fmla="*/ T40 w 51"/>
                <a:gd name="T42" fmla="+- 0 365 246"/>
                <a:gd name="T43" fmla="*/ 365 h 140"/>
                <a:gd name="T44" fmla="+- 0 1001 970"/>
                <a:gd name="T45" fmla="*/ T44 w 51"/>
                <a:gd name="T46" fmla="+- 0 364 246"/>
                <a:gd name="T47" fmla="*/ 364 h 140"/>
                <a:gd name="T48" fmla="+- 0 1000 970"/>
                <a:gd name="T49" fmla="*/ T48 w 51"/>
                <a:gd name="T50" fmla="+- 0 360 246"/>
                <a:gd name="T51" fmla="*/ 360 h 140"/>
                <a:gd name="T52" fmla="+- 0 1000 970"/>
                <a:gd name="T53" fmla="*/ T52 w 51"/>
                <a:gd name="T54" fmla="+- 0 295 246"/>
                <a:gd name="T55" fmla="*/ 295 h 14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51" h="140">
                  <a:moveTo>
                    <a:pt x="30" y="49"/>
                  </a:moveTo>
                  <a:lnTo>
                    <a:pt x="13" y="49"/>
                  </a:lnTo>
                  <a:lnTo>
                    <a:pt x="13" y="119"/>
                  </a:lnTo>
                  <a:lnTo>
                    <a:pt x="31" y="140"/>
                  </a:lnTo>
                  <a:lnTo>
                    <a:pt x="41" y="140"/>
                  </a:lnTo>
                  <a:lnTo>
                    <a:pt x="46" y="139"/>
                  </a:lnTo>
                  <a:lnTo>
                    <a:pt x="51" y="138"/>
                  </a:lnTo>
                  <a:lnTo>
                    <a:pt x="48" y="124"/>
                  </a:lnTo>
                  <a:lnTo>
                    <a:pt x="35" y="124"/>
                  </a:lnTo>
                  <a:lnTo>
                    <a:pt x="33" y="122"/>
                  </a:lnTo>
                  <a:lnTo>
                    <a:pt x="31" y="119"/>
                  </a:lnTo>
                  <a:lnTo>
                    <a:pt x="31" y="118"/>
                  </a:lnTo>
                  <a:lnTo>
                    <a:pt x="30" y="114"/>
                  </a:lnTo>
                  <a:lnTo>
                    <a:pt x="30" y="4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82" name="Freeform 4020">
              <a:extLst>
                <a:ext uri="{FF2B5EF4-FFF2-40B4-BE49-F238E27FC236}">
                  <a16:creationId xmlns:a16="http://schemas.microsoft.com/office/drawing/2014/main" id="{993438C9-9A45-46AE-8AFE-CF64938318C4}"/>
                </a:ext>
              </a:extLst>
            </xdr:cNvPr>
            <xdr:cNvSpPr>
              <a:spLocks/>
            </xdr:cNvSpPr>
          </xdr:nvSpPr>
          <xdr:spPr bwMode="auto">
            <a:xfrm>
              <a:off x="970" y="246"/>
              <a:ext cx="51" cy="140"/>
            </a:xfrm>
            <a:custGeom>
              <a:avLst/>
              <a:gdLst>
                <a:gd name="T0" fmla="+- 0 1018 970"/>
                <a:gd name="T1" fmla="*/ T0 w 51"/>
                <a:gd name="T2" fmla="+- 0 369 246"/>
                <a:gd name="T3" fmla="*/ 369 h 140"/>
                <a:gd name="T4" fmla="+- 0 1015 970"/>
                <a:gd name="T5" fmla="*/ T4 w 51"/>
                <a:gd name="T6" fmla="+- 0 369 246"/>
                <a:gd name="T7" fmla="*/ 369 h 140"/>
                <a:gd name="T8" fmla="+- 0 1012 970"/>
                <a:gd name="T9" fmla="*/ T8 w 51"/>
                <a:gd name="T10" fmla="+- 0 370 246"/>
                <a:gd name="T11" fmla="*/ 370 h 140"/>
                <a:gd name="T12" fmla="+- 0 1018 970"/>
                <a:gd name="T13" fmla="*/ T12 w 51"/>
                <a:gd name="T14" fmla="+- 0 370 246"/>
                <a:gd name="T15" fmla="*/ 370 h 140"/>
                <a:gd name="T16" fmla="+- 0 1018 970"/>
                <a:gd name="T17" fmla="*/ T16 w 51"/>
                <a:gd name="T18" fmla="+- 0 369 246"/>
                <a:gd name="T19" fmla="*/ 369 h 140"/>
              </a:gdLst>
              <a:ahLst/>
              <a:cxnLst>
                <a:cxn ang="0">
                  <a:pos x="T1" y="T3"/>
                </a:cxn>
                <a:cxn ang="0">
                  <a:pos x="T5" y="T7"/>
                </a:cxn>
                <a:cxn ang="0">
                  <a:pos x="T9" y="T11"/>
                </a:cxn>
                <a:cxn ang="0">
                  <a:pos x="T13" y="T15"/>
                </a:cxn>
                <a:cxn ang="0">
                  <a:pos x="T17" y="T19"/>
                </a:cxn>
              </a:cxnLst>
              <a:rect l="0" t="0" r="r" b="b"/>
              <a:pathLst>
                <a:path w="51" h="140">
                  <a:moveTo>
                    <a:pt x="48" y="123"/>
                  </a:moveTo>
                  <a:lnTo>
                    <a:pt x="45" y="123"/>
                  </a:lnTo>
                  <a:lnTo>
                    <a:pt x="42" y="124"/>
                  </a:lnTo>
                  <a:lnTo>
                    <a:pt x="48" y="124"/>
                  </a:lnTo>
                  <a:lnTo>
                    <a:pt x="48" y="1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83" name="Freeform 4021">
              <a:extLst>
                <a:ext uri="{FF2B5EF4-FFF2-40B4-BE49-F238E27FC236}">
                  <a16:creationId xmlns:a16="http://schemas.microsoft.com/office/drawing/2014/main" id="{D8E3F240-3D3C-441C-A789-D5C58F5D3772}"/>
                </a:ext>
              </a:extLst>
            </xdr:cNvPr>
            <xdr:cNvSpPr>
              <a:spLocks/>
            </xdr:cNvSpPr>
          </xdr:nvSpPr>
          <xdr:spPr bwMode="auto">
            <a:xfrm>
              <a:off x="970" y="246"/>
              <a:ext cx="51" cy="140"/>
            </a:xfrm>
            <a:custGeom>
              <a:avLst/>
              <a:gdLst>
                <a:gd name="T0" fmla="+- 0 1018 970"/>
                <a:gd name="T1" fmla="*/ T0 w 51"/>
                <a:gd name="T2" fmla="+- 0 282 246"/>
                <a:gd name="T3" fmla="*/ 282 h 140"/>
                <a:gd name="T4" fmla="+- 0 970 970"/>
                <a:gd name="T5" fmla="*/ T4 w 51"/>
                <a:gd name="T6" fmla="+- 0 282 246"/>
                <a:gd name="T7" fmla="*/ 282 h 140"/>
                <a:gd name="T8" fmla="+- 0 970 970"/>
                <a:gd name="T9" fmla="*/ T8 w 51"/>
                <a:gd name="T10" fmla="+- 0 295 246"/>
                <a:gd name="T11" fmla="*/ 295 h 140"/>
                <a:gd name="T12" fmla="+- 0 1018 970"/>
                <a:gd name="T13" fmla="*/ T12 w 51"/>
                <a:gd name="T14" fmla="+- 0 295 246"/>
                <a:gd name="T15" fmla="*/ 295 h 140"/>
                <a:gd name="T16" fmla="+- 0 1018 970"/>
                <a:gd name="T17" fmla="*/ T16 w 51"/>
                <a:gd name="T18" fmla="+- 0 282 246"/>
                <a:gd name="T19" fmla="*/ 282 h 140"/>
              </a:gdLst>
              <a:ahLst/>
              <a:cxnLst>
                <a:cxn ang="0">
                  <a:pos x="T1" y="T3"/>
                </a:cxn>
                <a:cxn ang="0">
                  <a:pos x="T5" y="T7"/>
                </a:cxn>
                <a:cxn ang="0">
                  <a:pos x="T9" y="T11"/>
                </a:cxn>
                <a:cxn ang="0">
                  <a:pos x="T13" y="T15"/>
                </a:cxn>
                <a:cxn ang="0">
                  <a:pos x="T17" y="T19"/>
                </a:cxn>
              </a:cxnLst>
              <a:rect l="0" t="0" r="r" b="b"/>
              <a:pathLst>
                <a:path w="51" h="140">
                  <a:moveTo>
                    <a:pt x="48" y="36"/>
                  </a:moveTo>
                  <a:lnTo>
                    <a:pt x="0" y="36"/>
                  </a:lnTo>
                  <a:lnTo>
                    <a:pt x="0" y="49"/>
                  </a:lnTo>
                  <a:lnTo>
                    <a:pt x="48" y="49"/>
                  </a:lnTo>
                  <a:lnTo>
                    <a:pt x="48" y="3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284" name="Freeform 4022">
              <a:extLst>
                <a:ext uri="{FF2B5EF4-FFF2-40B4-BE49-F238E27FC236}">
                  <a16:creationId xmlns:a16="http://schemas.microsoft.com/office/drawing/2014/main" id="{BAE242DE-69B9-48C0-B527-64E578FA5AE4}"/>
                </a:ext>
              </a:extLst>
            </xdr:cNvPr>
            <xdr:cNvSpPr>
              <a:spLocks/>
            </xdr:cNvSpPr>
          </xdr:nvSpPr>
          <xdr:spPr bwMode="auto">
            <a:xfrm>
              <a:off x="970" y="246"/>
              <a:ext cx="51" cy="140"/>
            </a:xfrm>
            <a:custGeom>
              <a:avLst/>
              <a:gdLst>
                <a:gd name="T0" fmla="+- 0 1000 970"/>
                <a:gd name="T1" fmla="*/ T0 w 51"/>
                <a:gd name="T2" fmla="+- 0 246 246"/>
                <a:gd name="T3" fmla="*/ 246 h 140"/>
                <a:gd name="T4" fmla="+- 0 983 970"/>
                <a:gd name="T5" fmla="*/ T4 w 51"/>
                <a:gd name="T6" fmla="+- 0 256 246"/>
                <a:gd name="T7" fmla="*/ 256 h 140"/>
                <a:gd name="T8" fmla="+- 0 983 970"/>
                <a:gd name="T9" fmla="*/ T8 w 51"/>
                <a:gd name="T10" fmla="+- 0 282 246"/>
                <a:gd name="T11" fmla="*/ 282 h 140"/>
                <a:gd name="T12" fmla="+- 0 1000 970"/>
                <a:gd name="T13" fmla="*/ T12 w 51"/>
                <a:gd name="T14" fmla="+- 0 282 246"/>
                <a:gd name="T15" fmla="*/ 282 h 140"/>
                <a:gd name="T16" fmla="+- 0 1000 970"/>
                <a:gd name="T17" fmla="*/ T16 w 51"/>
                <a:gd name="T18" fmla="+- 0 246 246"/>
                <a:gd name="T19" fmla="*/ 246 h 140"/>
              </a:gdLst>
              <a:ahLst/>
              <a:cxnLst>
                <a:cxn ang="0">
                  <a:pos x="T1" y="T3"/>
                </a:cxn>
                <a:cxn ang="0">
                  <a:pos x="T5" y="T7"/>
                </a:cxn>
                <a:cxn ang="0">
                  <a:pos x="T9" y="T11"/>
                </a:cxn>
                <a:cxn ang="0">
                  <a:pos x="T13" y="T15"/>
                </a:cxn>
                <a:cxn ang="0">
                  <a:pos x="T17" y="T19"/>
                </a:cxn>
              </a:cxnLst>
              <a:rect l="0" t="0" r="r" b="b"/>
              <a:pathLst>
                <a:path w="51" h="140">
                  <a:moveTo>
                    <a:pt x="30" y="0"/>
                  </a:moveTo>
                  <a:lnTo>
                    <a:pt x="13" y="10"/>
                  </a:lnTo>
                  <a:lnTo>
                    <a:pt x="13" y="36"/>
                  </a:lnTo>
                  <a:lnTo>
                    <a:pt x="30" y="36"/>
                  </a:lnTo>
                  <a:lnTo>
                    <a:pt x="3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285" name="Picture 284">
              <a:extLst>
                <a:ext uri="{FF2B5EF4-FFF2-40B4-BE49-F238E27FC236}">
                  <a16:creationId xmlns:a16="http://schemas.microsoft.com/office/drawing/2014/main" id="{6CAF9CB9-3A81-454C-BEB2-BE39F03B7ADB}"/>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83" y="240"/>
              <a:ext cx="165" cy="1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6" name="Picture 285">
              <a:extLst>
                <a:ext uri="{FF2B5EF4-FFF2-40B4-BE49-F238E27FC236}">
                  <a16:creationId xmlns:a16="http://schemas.microsoft.com/office/drawing/2014/main" id="{9EB9D361-1A70-42FB-AE9F-F06C102004C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10" y="243"/>
              <a:ext cx="339" cy="1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7" name="Picture 286">
              <a:extLst>
                <a:ext uri="{FF2B5EF4-FFF2-40B4-BE49-F238E27FC236}">
                  <a16:creationId xmlns:a16="http://schemas.microsoft.com/office/drawing/2014/main" id="{12DAFEBA-EF6A-4FF4-8BDB-D475848A1492}"/>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69" y="229"/>
              <a:ext cx="216" cy="169"/>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1057275</xdr:colOff>
      <xdr:row>2</xdr:row>
      <xdr:rowOff>171450</xdr:rowOff>
    </xdr:from>
    <xdr:to>
      <xdr:col>1</xdr:col>
      <xdr:colOff>3141980</xdr:colOff>
      <xdr:row>4</xdr:row>
      <xdr:rowOff>59690</xdr:rowOff>
    </xdr:to>
    <xdr:grpSp>
      <xdr:nvGrpSpPr>
        <xdr:cNvPr id="344" name="Group 343">
          <a:extLst>
            <a:ext uri="{FF2B5EF4-FFF2-40B4-BE49-F238E27FC236}">
              <a16:creationId xmlns:a16="http://schemas.microsoft.com/office/drawing/2014/main" id="{AEC9603C-C629-42BB-BEB6-771CED862785}"/>
            </a:ext>
          </a:extLst>
        </xdr:cNvPr>
        <xdr:cNvGrpSpPr>
          <a:grpSpLocks/>
        </xdr:cNvGrpSpPr>
      </xdr:nvGrpSpPr>
      <xdr:grpSpPr bwMode="auto">
        <a:xfrm>
          <a:off x="1285875" y="533400"/>
          <a:ext cx="2084705" cy="250190"/>
          <a:chOff x="0" y="0"/>
          <a:chExt cx="3283" cy="424"/>
        </a:xfrm>
      </xdr:grpSpPr>
      <xdr:pic>
        <xdr:nvPicPr>
          <xdr:cNvPr id="345" name="Picture 344">
            <a:extLst>
              <a:ext uri="{FF2B5EF4-FFF2-40B4-BE49-F238E27FC236}">
                <a16:creationId xmlns:a16="http://schemas.microsoft.com/office/drawing/2014/main" id="{2F2A8CF7-FA32-4594-B91C-C6625EEE1F79}"/>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12"/>
            <a:ext cx="678" cy="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6" name="Picture 345">
            <a:extLst>
              <a:ext uri="{FF2B5EF4-FFF2-40B4-BE49-F238E27FC236}">
                <a16:creationId xmlns:a16="http://schemas.microsoft.com/office/drawing/2014/main" id="{92989550-0BBC-4C10-9F3D-E6DC314FD4DB}"/>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08" y="18"/>
            <a:ext cx="46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7" name="Picture 346">
            <a:extLst>
              <a:ext uri="{FF2B5EF4-FFF2-40B4-BE49-F238E27FC236}">
                <a16:creationId xmlns:a16="http://schemas.microsoft.com/office/drawing/2014/main" id="{48CD84CF-D737-4DCE-A39F-9FAB99D54C24}"/>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39" y="12"/>
            <a:ext cx="180" cy="16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48" name="Group 347">
            <a:extLst>
              <a:ext uri="{FF2B5EF4-FFF2-40B4-BE49-F238E27FC236}">
                <a16:creationId xmlns:a16="http://schemas.microsoft.com/office/drawing/2014/main" id="{81F8C64F-F7E6-49CA-8515-C3C7E33D2F0E}"/>
              </a:ext>
            </a:extLst>
          </xdr:cNvPr>
          <xdr:cNvGrpSpPr>
            <a:grpSpLocks/>
          </xdr:cNvGrpSpPr>
        </xdr:nvGrpSpPr>
        <xdr:grpSpPr bwMode="auto">
          <a:xfrm>
            <a:off x="1472" y="15"/>
            <a:ext cx="203" cy="155"/>
            <a:chOff x="1472" y="15"/>
            <a:chExt cx="203" cy="155"/>
          </a:xfrm>
        </xdr:grpSpPr>
        <xdr:sp macro="" textlink="">
          <xdr:nvSpPr>
            <xdr:cNvPr id="424" name="Freeform 3947">
              <a:extLst>
                <a:ext uri="{FF2B5EF4-FFF2-40B4-BE49-F238E27FC236}">
                  <a16:creationId xmlns:a16="http://schemas.microsoft.com/office/drawing/2014/main" id="{76D6BE49-35B3-49A6-9239-AB46484410A2}"/>
                </a:ext>
              </a:extLst>
            </xdr:cNvPr>
            <xdr:cNvSpPr>
              <a:spLocks/>
            </xdr:cNvSpPr>
          </xdr:nvSpPr>
          <xdr:spPr bwMode="auto">
            <a:xfrm>
              <a:off x="1472" y="15"/>
              <a:ext cx="203" cy="155"/>
            </a:xfrm>
            <a:custGeom>
              <a:avLst/>
              <a:gdLst>
                <a:gd name="T0" fmla="+- 0 1504 1472"/>
                <a:gd name="T1" fmla="*/ T0 w 203"/>
                <a:gd name="T2" fmla="+- 0 15 15"/>
                <a:gd name="T3" fmla="*/ 15 h 155"/>
                <a:gd name="T4" fmla="+- 0 1472 1472"/>
                <a:gd name="T5" fmla="*/ T4 w 203"/>
                <a:gd name="T6" fmla="+- 0 15 15"/>
                <a:gd name="T7" fmla="*/ 15 h 155"/>
                <a:gd name="T8" fmla="+- 0 1509 1472"/>
                <a:gd name="T9" fmla="*/ T8 w 203"/>
                <a:gd name="T10" fmla="+- 0 169 15"/>
                <a:gd name="T11" fmla="*/ 169 h 155"/>
                <a:gd name="T12" fmla="+- 0 1543 1472"/>
                <a:gd name="T13" fmla="*/ T12 w 203"/>
                <a:gd name="T14" fmla="+- 0 169 15"/>
                <a:gd name="T15" fmla="*/ 169 h 155"/>
                <a:gd name="T16" fmla="+- 0 1556 1472"/>
                <a:gd name="T17" fmla="*/ T16 w 203"/>
                <a:gd name="T18" fmla="+- 0 121 15"/>
                <a:gd name="T19" fmla="*/ 121 h 155"/>
                <a:gd name="T20" fmla="+- 0 1527 1472"/>
                <a:gd name="T21" fmla="*/ T20 w 203"/>
                <a:gd name="T22" fmla="+- 0 121 15"/>
                <a:gd name="T23" fmla="*/ 121 h 155"/>
                <a:gd name="T24" fmla="+- 0 1504 1472"/>
                <a:gd name="T25" fmla="*/ T24 w 203"/>
                <a:gd name="T26" fmla="+- 0 15 15"/>
                <a:gd name="T27" fmla="*/ 15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32" y="0"/>
                  </a:moveTo>
                  <a:lnTo>
                    <a:pt x="0" y="0"/>
                  </a:lnTo>
                  <a:lnTo>
                    <a:pt x="37" y="154"/>
                  </a:lnTo>
                  <a:lnTo>
                    <a:pt x="71" y="154"/>
                  </a:lnTo>
                  <a:lnTo>
                    <a:pt x="84" y="106"/>
                  </a:lnTo>
                  <a:lnTo>
                    <a:pt x="55" y="106"/>
                  </a:lnTo>
                  <a:lnTo>
                    <a:pt x="3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5" name="Freeform 3948">
              <a:extLst>
                <a:ext uri="{FF2B5EF4-FFF2-40B4-BE49-F238E27FC236}">
                  <a16:creationId xmlns:a16="http://schemas.microsoft.com/office/drawing/2014/main" id="{05B1DF9E-D53E-460B-BE24-7FA0F26EA820}"/>
                </a:ext>
              </a:extLst>
            </xdr:cNvPr>
            <xdr:cNvSpPr>
              <a:spLocks/>
            </xdr:cNvSpPr>
          </xdr:nvSpPr>
          <xdr:spPr bwMode="auto">
            <a:xfrm>
              <a:off x="1472" y="15"/>
              <a:ext cx="203" cy="155"/>
            </a:xfrm>
            <a:custGeom>
              <a:avLst/>
              <a:gdLst>
                <a:gd name="T0" fmla="+- 0 1602 1472"/>
                <a:gd name="T1" fmla="*/ T0 w 203"/>
                <a:gd name="T2" fmla="+- 0 54 15"/>
                <a:gd name="T3" fmla="*/ 54 h 155"/>
                <a:gd name="T4" fmla="+- 0 1573 1472"/>
                <a:gd name="T5" fmla="*/ T4 w 203"/>
                <a:gd name="T6" fmla="+- 0 54 15"/>
                <a:gd name="T7" fmla="*/ 54 h 155"/>
                <a:gd name="T8" fmla="+- 0 1604 1472"/>
                <a:gd name="T9" fmla="*/ T8 w 203"/>
                <a:gd name="T10" fmla="+- 0 169 15"/>
                <a:gd name="T11" fmla="*/ 169 h 155"/>
                <a:gd name="T12" fmla="+- 0 1637 1472"/>
                <a:gd name="T13" fmla="*/ T12 w 203"/>
                <a:gd name="T14" fmla="+- 0 169 15"/>
                <a:gd name="T15" fmla="*/ 169 h 155"/>
                <a:gd name="T16" fmla="+- 0 1649 1472"/>
                <a:gd name="T17" fmla="*/ T16 w 203"/>
                <a:gd name="T18" fmla="+- 0 123 15"/>
                <a:gd name="T19" fmla="*/ 123 h 155"/>
                <a:gd name="T20" fmla="+- 0 1620 1472"/>
                <a:gd name="T21" fmla="*/ T20 w 203"/>
                <a:gd name="T22" fmla="+- 0 123 15"/>
                <a:gd name="T23" fmla="*/ 123 h 155"/>
                <a:gd name="T24" fmla="+- 0 1602 1472"/>
                <a:gd name="T25" fmla="*/ T24 w 203"/>
                <a:gd name="T26" fmla="+- 0 54 15"/>
                <a:gd name="T27" fmla="*/ 54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130" y="39"/>
                  </a:moveTo>
                  <a:lnTo>
                    <a:pt x="101" y="39"/>
                  </a:lnTo>
                  <a:lnTo>
                    <a:pt x="132" y="154"/>
                  </a:lnTo>
                  <a:lnTo>
                    <a:pt x="165" y="154"/>
                  </a:lnTo>
                  <a:lnTo>
                    <a:pt x="177" y="108"/>
                  </a:lnTo>
                  <a:lnTo>
                    <a:pt x="148" y="108"/>
                  </a:lnTo>
                  <a:lnTo>
                    <a:pt x="130" y="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6" name="Freeform 3949">
              <a:extLst>
                <a:ext uri="{FF2B5EF4-FFF2-40B4-BE49-F238E27FC236}">
                  <a16:creationId xmlns:a16="http://schemas.microsoft.com/office/drawing/2014/main" id="{9397BEC0-9B9B-4E80-B735-A4136A41CDDB}"/>
                </a:ext>
              </a:extLst>
            </xdr:cNvPr>
            <xdr:cNvSpPr>
              <a:spLocks/>
            </xdr:cNvSpPr>
          </xdr:nvSpPr>
          <xdr:spPr bwMode="auto">
            <a:xfrm>
              <a:off x="1472" y="15"/>
              <a:ext cx="203" cy="155"/>
            </a:xfrm>
            <a:custGeom>
              <a:avLst/>
              <a:gdLst>
                <a:gd name="T0" fmla="+- 0 1675 1472"/>
                <a:gd name="T1" fmla="*/ T0 w 203"/>
                <a:gd name="T2" fmla="+- 0 15 15"/>
                <a:gd name="T3" fmla="*/ 15 h 155"/>
                <a:gd name="T4" fmla="+- 0 1643 1472"/>
                <a:gd name="T5" fmla="*/ T4 w 203"/>
                <a:gd name="T6" fmla="+- 0 15 15"/>
                <a:gd name="T7" fmla="*/ 15 h 155"/>
                <a:gd name="T8" fmla="+- 0 1620 1472"/>
                <a:gd name="T9" fmla="*/ T8 w 203"/>
                <a:gd name="T10" fmla="+- 0 123 15"/>
                <a:gd name="T11" fmla="*/ 123 h 155"/>
                <a:gd name="T12" fmla="+- 0 1649 1472"/>
                <a:gd name="T13" fmla="*/ T12 w 203"/>
                <a:gd name="T14" fmla="+- 0 123 15"/>
                <a:gd name="T15" fmla="*/ 123 h 155"/>
                <a:gd name="T16" fmla="+- 0 1675 1472"/>
                <a:gd name="T17" fmla="*/ T16 w 203"/>
                <a:gd name="T18" fmla="+- 0 15 15"/>
                <a:gd name="T19" fmla="*/ 15 h 155"/>
              </a:gdLst>
              <a:ahLst/>
              <a:cxnLst>
                <a:cxn ang="0">
                  <a:pos x="T1" y="T3"/>
                </a:cxn>
                <a:cxn ang="0">
                  <a:pos x="T5" y="T7"/>
                </a:cxn>
                <a:cxn ang="0">
                  <a:pos x="T9" y="T11"/>
                </a:cxn>
                <a:cxn ang="0">
                  <a:pos x="T13" y="T15"/>
                </a:cxn>
                <a:cxn ang="0">
                  <a:pos x="T17" y="T19"/>
                </a:cxn>
              </a:cxnLst>
              <a:rect l="0" t="0" r="r" b="b"/>
              <a:pathLst>
                <a:path w="203" h="155">
                  <a:moveTo>
                    <a:pt x="203" y="0"/>
                  </a:moveTo>
                  <a:lnTo>
                    <a:pt x="171" y="0"/>
                  </a:lnTo>
                  <a:lnTo>
                    <a:pt x="148" y="108"/>
                  </a:lnTo>
                  <a:lnTo>
                    <a:pt x="177" y="108"/>
                  </a:lnTo>
                  <a:lnTo>
                    <a:pt x="20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7" name="Freeform 3950">
              <a:extLst>
                <a:ext uri="{FF2B5EF4-FFF2-40B4-BE49-F238E27FC236}">
                  <a16:creationId xmlns:a16="http://schemas.microsoft.com/office/drawing/2014/main" id="{167ED88C-D364-496B-B565-B8EAE3B10F44}"/>
                </a:ext>
              </a:extLst>
            </xdr:cNvPr>
            <xdr:cNvSpPr>
              <a:spLocks/>
            </xdr:cNvSpPr>
          </xdr:nvSpPr>
          <xdr:spPr bwMode="auto">
            <a:xfrm>
              <a:off x="1472" y="15"/>
              <a:ext cx="203" cy="155"/>
            </a:xfrm>
            <a:custGeom>
              <a:avLst/>
              <a:gdLst>
                <a:gd name="T0" fmla="+- 0 1593 1472"/>
                <a:gd name="T1" fmla="*/ T0 w 203"/>
                <a:gd name="T2" fmla="+- 0 15 15"/>
                <a:gd name="T3" fmla="*/ 15 h 155"/>
                <a:gd name="T4" fmla="+- 0 1555 1472"/>
                <a:gd name="T5" fmla="*/ T4 w 203"/>
                <a:gd name="T6" fmla="+- 0 15 15"/>
                <a:gd name="T7" fmla="*/ 15 h 155"/>
                <a:gd name="T8" fmla="+- 0 1527 1472"/>
                <a:gd name="T9" fmla="*/ T8 w 203"/>
                <a:gd name="T10" fmla="+- 0 121 15"/>
                <a:gd name="T11" fmla="*/ 121 h 155"/>
                <a:gd name="T12" fmla="+- 0 1556 1472"/>
                <a:gd name="T13" fmla="*/ T12 w 203"/>
                <a:gd name="T14" fmla="+- 0 121 15"/>
                <a:gd name="T15" fmla="*/ 121 h 155"/>
                <a:gd name="T16" fmla="+- 0 1573 1472"/>
                <a:gd name="T17" fmla="*/ T16 w 203"/>
                <a:gd name="T18" fmla="+- 0 54 15"/>
                <a:gd name="T19" fmla="*/ 54 h 155"/>
                <a:gd name="T20" fmla="+- 0 1602 1472"/>
                <a:gd name="T21" fmla="*/ T20 w 203"/>
                <a:gd name="T22" fmla="+- 0 54 15"/>
                <a:gd name="T23" fmla="*/ 54 h 155"/>
                <a:gd name="T24" fmla="+- 0 1593 1472"/>
                <a:gd name="T25" fmla="*/ T24 w 203"/>
                <a:gd name="T26" fmla="+- 0 15 15"/>
                <a:gd name="T27" fmla="*/ 15 h 155"/>
              </a:gdLst>
              <a:ahLst/>
              <a:cxnLst>
                <a:cxn ang="0">
                  <a:pos x="T1" y="T3"/>
                </a:cxn>
                <a:cxn ang="0">
                  <a:pos x="T5" y="T7"/>
                </a:cxn>
                <a:cxn ang="0">
                  <a:pos x="T9" y="T11"/>
                </a:cxn>
                <a:cxn ang="0">
                  <a:pos x="T13" y="T15"/>
                </a:cxn>
                <a:cxn ang="0">
                  <a:pos x="T17" y="T19"/>
                </a:cxn>
                <a:cxn ang="0">
                  <a:pos x="T21" y="T23"/>
                </a:cxn>
                <a:cxn ang="0">
                  <a:pos x="T25" y="T27"/>
                </a:cxn>
              </a:cxnLst>
              <a:rect l="0" t="0" r="r" b="b"/>
              <a:pathLst>
                <a:path w="203" h="155">
                  <a:moveTo>
                    <a:pt x="121" y="0"/>
                  </a:moveTo>
                  <a:lnTo>
                    <a:pt x="83" y="0"/>
                  </a:lnTo>
                  <a:lnTo>
                    <a:pt x="55" y="106"/>
                  </a:lnTo>
                  <a:lnTo>
                    <a:pt x="84" y="106"/>
                  </a:lnTo>
                  <a:lnTo>
                    <a:pt x="101" y="39"/>
                  </a:lnTo>
                  <a:lnTo>
                    <a:pt x="130" y="39"/>
                  </a:lnTo>
                  <a:lnTo>
                    <a:pt x="12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49" name="Group 348">
            <a:extLst>
              <a:ext uri="{FF2B5EF4-FFF2-40B4-BE49-F238E27FC236}">
                <a16:creationId xmlns:a16="http://schemas.microsoft.com/office/drawing/2014/main" id="{014D5B57-F6A8-4722-8680-BC2FCFC3635B}"/>
              </a:ext>
            </a:extLst>
          </xdr:cNvPr>
          <xdr:cNvGrpSpPr>
            <a:grpSpLocks/>
          </xdr:cNvGrpSpPr>
        </xdr:nvGrpSpPr>
        <xdr:grpSpPr bwMode="auto">
          <a:xfrm>
            <a:off x="1673" y="55"/>
            <a:ext cx="105" cy="118"/>
            <a:chOff x="1673" y="55"/>
            <a:chExt cx="105" cy="118"/>
          </a:xfrm>
        </xdr:grpSpPr>
        <xdr:sp macro="" textlink="">
          <xdr:nvSpPr>
            <xdr:cNvPr id="421" name="Freeform 3952">
              <a:extLst>
                <a:ext uri="{FF2B5EF4-FFF2-40B4-BE49-F238E27FC236}">
                  <a16:creationId xmlns:a16="http://schemas.microsoft.com/office/drawing/2014/main" id="{41BCF7EF-0ACC-42E4-80A6-A0250D40DB44}"/>
                </a:ext>
              </a:extLst>
            </xdr:cNvPr>
            <xdr:cNvSpPr>
              <a:spLocks/>
            </xdr:cNvSpPr>
          </xdr:nvSpPr>
          <xdr:spPr bwMode="auto">
            <a:xfrm>
              <a:off x="1673" y="55"/>
              <a:ext cx="105" cy="118"/>
            </a:xfrm>
            <a:custGeom>
              <a:avLst/>
              <a:gdLst>
                <a:gd name="T0" fmla="+- 0 1724 1673"/>
                <a:gd name="T1" fmla="*/ T0 w 105"/>
                <a:gd name="T2" fmla="+- 0 55 55"/>
                <a:gd name="T3" fmla="*/ 55 h 118"/>
                <a:gd name="T4" fmla="+- 0 1674 1673"/>
                <a:gd name="T5" fmla="*/ T4 w 105"/>
                <a:gd name="T6" fmla="+- 0 101 55"/>
                <a:gd name="T7" fmla="*/ 101 h 118"/>
                <a:gd name="T8" fmla="+- 0 1673 1673"/>
                <a:gd name="T9" fmla="*/ T8 w 105"/>
                <a:gd name="T10" fmla="+- 0 114 55"/>
                <a:gd name="T11" fmla="*/ 114 h 118"/>
                <a:gd name="T12" fmla="+- 0 1673 1673"/>
                <a:gd name="T13" fmla="*/ T12 w 105"/>
                <a:gd name="T14" fmla="+- 0 125 55"/>
                <a:gd name="T15" fmla="*/ 125 h 118"/>
                <a:gd name="T16" fmla="+- 0 1713 1673"/>
                <a:gd name="T17" fmla="*/ T16 w 105"/>
                <a:gd name="T18" fmla="+- 0 171 55"/>
                <a:gd name="T19" fmla="*/ 171 h 118"/>
                <a:gd name="T20" fmla="+- 0 1727 1673"/>
                <a:gd name="T21" fmla="*/ T20 w 105"/>
                <a:gd name="T22" fmla="+- 0 172 55"/>
                <a:gd name="T23" fmla="*/ 172 h 118"/>
                <a:gd name="T24" fmla="+- 0 1739 1673"/>
                <a:gd name="T25" fmla="*/ T24 w 105"/>
                <a:gd name="T26" fmla="+- 0 172 55"/>
                <a:gd name="T27" fmla="*/ 172 h 118"/>
                <a:gd name="T28" fmla="+- 0 1749 1673"/>
                <a:gd name="T29" fmla="*/ T28 w 105"/>
                <a:gd name="T30" fmla="+- 0 169 55"/>
                <a:gd name="T31" fmla="*/ 169 h 118"/>
                <a:gd name="T32" fmla="+- 0 1766 1673"/>
                <a:gd name="T33" fmla="*/ T32 w 105"/>
                <a:gd name="T34" fmla="+- 0 158 55"/>
                <a:gd name="T35" fmla="*/ 158 h 118"/>
                <a:gd name="T36" fmla="+- 0 1772 1673"/>
                <a:gd name="T37" fmla="*/ T36 w 105"/>
                <a:gd name="T38" fmla="+- 0 150 55"/>
                <a:gd name="T39" fmla="*/ 150 h 118"/>
                <a:gd name="T40" fmla="+- 0 1720 1673"/>
                <a:gd name="T41" fmla="*/ T40 w 105"/>
                <a:gd name="T42" fmla="+- 0 150 55"/>
                <a:gd name="T43" fmla="*/ 150 h 118"/>
                <a:gd name="T44" fmla="+- 0 1715 1673"/>
                <a:gd name="T45" fmla="*/ T44 w 105"/>
                <a:gd name="T46" fmla="+- 0 147 55"/>
                <a:gd name="T47" fmla="*/ 147 h 118"/>
                <a:gd name="T48" fmla="+- 0 1706 1673"/>
                <a:gd name="T49" fmla="*/ T48 w 105"/>
                <a:gd name="T50" fmla="+- 0 138 55"/>
                <a:gd name="T51" fmla="*/ 138 h 118"/>
                <a:gd name="T52" fmla="+- 0 1703 1673"/>
                <a:gd name="T53" fmla="*/ T52 w 105"/>
                <a:gd name="T54" fmla="+- 0 131 55"/>
                <a:gd name="T55" fmla="*/ 131 h 118"/>
                <a:gd name="T56" fmla="+- 0 1703 1673"/>
                <a:gd name="T57" fmla="*/ T56 w 105"/>
                <a:gd name="T58" fmla="+- 0 122 55"/>
                <a:gd name="T59" fmla="*/ 122 h 118"/>
                <a:gd name="T60" fmla="+- 0 1777 1673"/>
                <a:gd name="T61" fmla="*/ T60 w 105"/>
                <a:gd name="T62" fmla="+- 0 122 55"/>
                <a:gd name="T63" fmla="*/ 122 h 118"/>
                <a:gd name="T64" fmla="+- 0 1777 1673"/>
                <a:gd name="T65" fmla="*/ T64 w 105"/>
                <a:gd name="T66" fmla="+- 0 106 55"/>
                <a:gd name="T67" fmla="*/ 106 h 118"/>
                <a:gd name="T68" fmla="+- 0 1776 1673"/>
                <a:gd name="T69" fmla="*/ T68 w 105"/>
                <a:gd name="T70" fmla="+- 0 104 55"/>
                <a:gd name="T71" fmla="*/ 104 h 118"/>
                <a:gd name="T72" fmla="+- 0 1703 1673"/>
                <a:gd name="T73" fmla="*/ T72 w 105"/>
                <a:gd name="T74" fmla="+- 0 104 55"/>
                <a:gd name="T75" fmla="*/ 104 h 118"/>
                <a:gd name="T76" fmla="+- 0 1704 1673"/>
                <a:gd name="T77" fmla="*/ T76 w 105"/>
                <a:gd name="T78" fmla="+- 0 95 55"/>
                <a:gd name="T79" fmla="*/ 95 h 118"/>
                <a:gd name="T80" fmla="+- 0 1705 1673"/>
                <a:gd name="T81" fmla="*/ T80 w 105"/>
                <a:gd name="T82" fmla="+- 0 89 55"/>
                <a:gd name="T83" fmla="*/ 89 h 118"/>
                <a:gd name="T84" fmla="+- 0 1714 1673"/>
                <a:gd name="T85" fmla="*/ T84 w 105"/>
                <a:gd name="T86" fmla="+- 0 80 55"/>
                <a:gd name="T87" fmla="*/ 80 h 118"/>
                <a:gd name="T88" fmla="+- 0 1719 1673"/>
                <a:gd name="T89" fmla="*/ T88 w 105"/>
                <a:gd name="T90" fmla="+- 0 78 55"/>
                <a:gd name="T91" fmla="*/ 78 h 118"/>
                <a:gd name="T92" fmla="+- 0 1768 1673"/>
                <a:gd name="T93" fmla="*/ T92 w 105"/>
                <a:gd name="T94" fmla="+- 0 78 55"/>
                <a:gd name="T95" fmla="*/ 78 h 118"/>
                <a:gd name="T96" fmla="+- 0 1763 1673"/>
                <a:gd name="T97" fmla="*/ T96 w 105"/>
                <a:gd name="T98" fmla="+- 0 71 55"/>
                <a:gd name="T99" fmla="*/ 71 h 118"/>
                <a:gd name="T100" fmla="+- 0 1756 1673"/>
                <a:gd name="T101" fmla="*/ T100 w 105"/>
                <a:gd name="T102" fmla="+- 0 64 55"/>
                <a:gd name="T103" fmla="*/ 64 h 118"/>
                <a:gd name="T104" fmla="+- 0 1746 1673"/>
                <a:gd name="T105" fmla="*/ T104 w 105"/>
                <a:gd name="T106" fmla="+- 0 59 55"/>
                <a:gd name="T107" fmla="*/ 59 h 118"/>
                <a:gd name="T108" fmla="+- 0 1736 1673"/>
                <a:gd name="T109" fmla="*/ T108 w 105"/>
                <a:gd name="T110" fmla="+- 0 56 55"/>
                <a:gd name="T111" fmla="*/ 56 h 118"/>
                <a:gd name="T112" fmla="+- 0 1724 1673"/>
                <a:gd name="T113" fmla="*/ T112 w 105"/>
                <a:gd name="T114" fmla="+- 0 55 55"/>
                <a:gd name="T11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05" h="118">
                  <a:moveTo>
                    <a:pt x="51" y="0"/>
                  </a:moveTo>
                  <a:lnTo>
                    <a:pt x="1" y="46"/>
                  </a:lnTo>
                  <a:lnTo>
                    <a:pt x="0" y="59"/>
                  </a:lnTo>
                  <a:lnTo>
                    <a:pt x="0" y="70"/>
                  </a:lnTo>
                  <a:lnTo>
                    <a:pt x="40" y="116"/>
                  </a:lnTo>
                  <a:lnTo>
                    <a:pt x="54" y="117"/>
                  </a:lnTo>
                  <a:lnTo>
                    <a:pt x="66" y="117"/>
                  </a:lnTo>
                  <a:lnTo>
                    <a:pt x="76" y="114"/>
                  </a:lnTo>
                  <a:lnTo>
                    <a:pt x="93" y="103"/>
                  </a:lnTo>
                  <a:lnTo>
                    <a:pt x="99" y="95"/>
                  </a:lnTo>
                  <a:lnTo>
                    <a:pt x="47" y="95"/>
                  </a:lnTo>
                  <a:lnTo>
                    <a:pt x="42" y="92"/>
                  </a:lnTo>
                  <a:lnTo>
                    <a:pt x="33" y="83"/>
                  </a:lnTo>
                  <a:lnTo>
                    <a:pt x="30" y="76"/>
                  </a:lnTo>
                  <a:lnTo>
                    <a:pt x="30" y="67"/>
                  </a:lnTo>
                  <a:lnTo>
                    <a:pt x="104" y="67"/>
                  </a:lnTo>
                  <a:lnTo>
                    <a:pt x="104" y="51"/>
                  </a:lnTo>
                  <a:lnTo>
                    <a:pt x="103" y="49"/>
                  </a:lnTo>
                  <a:lnTo>
                    <a:pt x="30" y="49"/>
                  </a:lnTo>
                  <a:lnTo>
                    <a:pt x="31" y="40"/>
                  </a:lnTo>
                  <a:lnTo>
                    <a:pt x="32" y="34"/>
                  </a:lnTo>
                  <a:lnTo>
                    <a:pt x="41" y="25"/>
                  </a:lnTo>
                  <a:lnTo>
                    <a:pt x="46" y="23"/>
                  </a:lnTo>
                  <a:lnTo>
                    <a:pt x="95" y="23"/>
                  </a:lnTo>
                  <a:lnTo>
                    <a:pt x="90" y="16"/>
                  </a:lnTo>
                  <a:lnTo>
                    <a:pt x="83" y="9"/>
                  </a:lnTo>
                  <a:lnTo>
                    <a:pt x="73" y="4"/>
                  </a:lnTo>
                  <a:lnTo>
                    <a:pt x="63" y="1"/>
                  </a:lnTo>
                  <a:lnTo>
                    <a:pt x="5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2" name="Freeform 3953">
              <a:extLst>
                <a:ext uri="{FF2B5EF4-FFF2-40B4-BE49-F238E27FC236}">
                  <a16:creationId xmlns:a16="http://schemas.microsoft.com/office/drawing/2014/main" id="{B1B55531-448A-4264-8EF0-34718FFA724A}"/>
                </a:ext>
              </a:extLst>
            </xdr:cNvPr>
            <xdr:cNvSpPr>
              <a:spLocks/>
            </xdr:cNvSpPr>
          </xdr:nvSpPr>
          <xdr:spPr bwMode="auto">
            <a:xfrm>
              <a:off x="1673" y="55"/>
              <a:ext cx="105" cy="118"/>
            </a:xfrm>
            <a:custGeom>
              <a:avLst/>
              <a:gdLst>
                <a:gd name="T0" fmla="+- 0 1746 1673"/>
                <a:gd name="T1" fmla="*/ T0 w 105"/>
                <a:gd name="T2" fmla="+- 0 134 55"/>
                <a:gd name="T3" fmla="*/ 134 h 118"/>
                <a:gd name="T4" fmla="+- 0 1744 1673"/>
                <a:gd name="T5" fmla="*/ T4 w 105"/>
                <a:gd name="T6" fmla="+- 0 139 55"/>
                <a:gd name="T7" fmla="*/ 139 h 118"/>
                <a:gd name="T8" fmla="+- 0 1742 1673"/>
                <a:gd name="T9" fmla="*/ T8 w 105"/>
                <a:gd name="T10" fmla="+- 0 143 55"/>
                <a:gd name="T11" fmla="*/ 143 h 118"/>
                <a:gd name="T12" fmla="+- 0 1736 1673"/>
                <a:gd name="T13" fmla="*/ T12 w 105"/>
                <a:gd name="T14" fmla="+- 0 149 55"/>
                <a:gd name="T15" fmla="*/ 149 h 118"/>
                <a:gd name="T16" fmla="+- 0 1732 1673"/>
                <a:gd name="T17" fmla="*/ T16 w 105"/>
                <a:gd name="T18" fmla="+- 0 150 55"/>
                <a:gd name="T19" fmla="*/ 150 h 118"/>
                <a:gd name="T20" fmla="+- 0 1772 1673"/>
                <a:gd name="T21" fmla="*/ T20 w 105"/>
                <a:gd name="T22" fmla="+- 0 150 55"/>
                <a:gd name="T23" fmla="*/ 150 h 118"/>
                <a:gd name="T24" fmla="+- 0 1772 1673"/>
                <a:gd name="T25" fmla="*/ T24 w 105"/>
                <a:gd name="T26" fmla="+- 0 150 55"/>
                <a:gd name="T27" fmla="*/ 150 h 118"/>
                <a:gd name="T28" fmla="+- 0 1776 1673"/>
                <a:gd name="T29" fmla="*/ T28 w 105"/>
                <a:gd name="T30" fmla="+- 0 139 55"/>
                <a:gd name="T31" fmla="*/ 139 h 118"/>
                <a:gd name="T32" fmla="+- 0 1746 1673"/>
                <a:gd name="T33" fmla="*/ T32 w 105"/>
                <a:gd name="T34" fmla="+- 0 134 55"/>
                <a:gd name="T35" fmla="*/ 134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5" h="118">
                  <a:moveTo>
                    <a:pt x="73" y="79"/>
                  </a:moveTo>
                  <a:lnTo>
                    <a:pt x="71" y="84"/>
                  </a:lnTo>
                  <a:lnTo>
                    <a:pt x="69" y="88"/>
                  </a:lnTo>
                  <a:lnTo>
                    <a:pt x="63" y="94"/>
                  </a:lnTo>
                  <a:lnTo>
                    <a:pt x="59" y="95"/>
                  </a:lnTo>
                  <a:lnTo>
                    <a:pt x="99" y="95"/>
                  </a:lnTo>
                  <a:lnTo>
                    <a:pt x="103" y="84"/>
                  </a:lnTo>
                  <a:lnTo>
                    <a:pt x="73" y="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3" name="Freeform 3954">
              <a:extLst>
                <a:ext uri="{FF2B5EF4-FFF2-40B4-BE49-F238E27FC236}">
                  <a16:creationId xmlns:a16="http://schemas.microsoft.com/office/drawing/2014/main" id="{CA942AD6-D53F-4757-A13B-3DEB004ACC25}"/>
                </a:ext>
              </a:extLst>
            </xdr:cNvPr>
            <xdr:cNvSpPr>
              <a:spLocks/>
            </xdr:cNvSpPr>
          </xdr:nvSpPr>
          <xdr:spPr bwMode="auto">
            <a:xfrm>
              <a:off x="1673" y="55"/>
              <a:ext cx="105" cy="118"/>
            </a:xfrm>
            <a:custGeom>
              <a:avLst/>
              <a:gdLst>
                <a:gd name="T0" fmla="+- 0 1768 1673"/>
                <a:gd name="T1" fmla="*/ T0 w 105"/>
                <a:gd name="T2" fmla="+- 0 78 55"/>
                <a:gd name="T3" fmla="*/ 78 h 118"/>
                <a:gd name="T4" fmla="+- 0 1732 1673"/>
                <a:gd name="T5" fmla="*/ T4 w 105"/>
                <a:gd name="T6" fmla="+- 0 78 55"/>
                <a:gd name="T7" fmla="*/ 78 h 118"/>
                <a:gd name="T8" fmla="+- 0 1737 1673"/>
                <a:gd name="T9" fmla="*/ T8 w 105"/>
                <a:gd name="T10" fmla="+- 0 80 55"/>
                <a:gd name="T11" fmla="*/ 80 h 118"/>
                <a:gd name="T12" fmla="+- 0 1745 1673"/>
                <a:gd name="T13" fmla="*/ T12 w 105"/>
                <a:gd name="T14" fmla="+- 0 89 55"/>
                <a:gd name="T15" fmla="*/ 89 h 118"/>
                <a:gd name="T16" fmla="+- 0 1748 1673"/>
                <a:gd name="T17" fmla="*/ T16 w 105"/>
                <a:gd name="T18" fmla="+- 0 95 55"/>
                <a:gd name="T19" fmla="*/ 95 h 118"/>
                <a:gd name="T20" fmla="+- 0 1748 1673"/>
                <a:gd name="T21" fmla="*/ T20 w 105"/>
                <a:gd name="T22" fmla="+- 0 104 55"/>
                <a:gd name="T23" fmla="*/ 104 h 118"/>
                <a:gd name="T24" fmla="+- 0 1776 1673"/>
                <a:gd name="T25" fmla="*/ T24 w 105"/>
                <a:gd name="T26" fmla="+- 0 104 55"/>
                <a:gd name="T27" fmla="*/ 104 h 118"/>
                <a:gd name="T28" fmla="+- 0 1774 1673"/>
                <a:gd name="T29" fmla="*/ T28 w 105"/>
                <a:gd name="T30" fmla="+- 0 92 55"/>
                <a:gd name="T31" fmla="*/ 92 h 118"/>
                <a:gd name="T32" fmla="+- 0 1770 1673"/>
                <a:gd name="T33" fmla="*/ T32 w 105"/>
                <a:gd name="T34" fmla="+- 0 81 55"/>
                <a:gd name="T35" fmla="*/ 81 h 118"/>
                <a:gd name="T36" fmla="+- 0 1768 1673"/>
                <a:gd name="T37" fmla="*/ T36 w 105"/>
                <a:gd name="T38" fmla="+- 0 78 55"/>
                <a:gd name="T39" fmla="*/ 78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05" h="118">
                  <a:moveTo>
                    <a:pt x="95" y="23"/>
                  </a:moveTo>
                  <a:lnTo>
                    <a:pt x="59" y="23"/>
                  </a:lnTo>
                  <a:lnTo>
                    <a:pt x="64" y="25"/>
                  </a:lnTo>
                  <a:lnTo>
                    <a:pt x="72" y="34"/>
                  </a:lnTo>
                  <a:lnTo>
                    <a:pt x="75" y="40"/>
                  </a:lnTo>
                  <a:lnTo>
                    <a:pt x="75" y="49"/>
                  </a:lnTo>
                  <a:lnTo>
                    <a:pt x="103" y="49"/>
                  </a:lnTo>
                  <a:lnTo>
                    <a:pt x="101" y="37"/>
                  </a:lnTo>
                  <a:lnTo>
                    <a:pt x="97" y="26"/>
                  </a:lnTo>
                  <a:lnTo>
                    <a:pt x="95"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0" name="Group 349">
            <a:extLst>
              <a:ext uri="{FF2B5EF4-FFF2-40B4-BE49-F238E27FC236}">
                <a16:creationId xmlns:a16="http://schemas.microsoft.com/office/drawing/2014/main" id="{A6590CBC-4403-4BD8-B38A-EEF4A05668E9}"/>
              </a:ext>
            </a:extLst>
          </xdr:cNvPr>
          <xdr:cNvGrpSpPr>
            <a:grpSpLocks/>
          </xdr:cNvGrpSpPr>
        </xdr:nvGrpSpPr>
        <xdr:grpSpPr bwMode="auto">
          <a:xfrm>
            <a:off x="1790" y="55"/>
            <a:ext cx="105" cy="118"/>
            <a:chOff x="1790" y="55"/>
            <a:chExt cx="105" cy="118"/>
          </a:xfrm>
        </xdr:grpSpPr>
        <xdr:sp macro="" textlink="">
          <xdr:nvSpPr>
            <xdr:cNvPr id="418" name="Freeform 3956">
              <a:extLst>
                <a:ext uri="{FF2B5EF4-FFF2-40B4-BE49-F238E27FC236}">
                  <a16:creationId xmlns:a16="http://schemas.microsoft.com/office/drawing/2014/main" id="{DF664421-FB16-42B4-A4D1-BDADC78B99C3}"/>
                </a:ext>
              </a:extLst>
            </xdr:cNvPr>
            <xdr:cNvSpPr>
              <a:spLocks/>
            </xdr:cNvSpPr>
          </xdr:nvSpPr>
          <xdr:spPr bwMode="auto">
            <a:xfrm>
              <a:off x="1790" y="55"/>
              <a:ext cx="105" cy="118"/>
            </a:xfrm>
            <a:custGeom>
              <a:avLst/>
              <a:gdLst>
                <a:gd name="T0" fmla="+- 0 1820 1790"/>
                <a:gd name="T1" fmla="*/ T0 w 105"/>
                <a:gd name="T2" fmla="+- 0 133 55"/>
                <a:gd name="T3" fmla="*/ 133 h 118"/>
                <a:gd name="T4" fmla="+- 0 1790 1790"/>
                <a:gd name="T5" fmla="*/ T4 w 105"/>
                <a:gd name="T6" fmla="+- 0 137 55"/>
                <a:gd name="T7" fmla="*/ 137 h 118"/>
                <a:gd name="T8" fmla="+- 0 1793 1790"/>
                <a:gd name="T9" fmla="*/ T8 w 105"/>
                <a:gd name="T10" fmla="+- 0 148 55"/>
                <a:gd name="T11" fmla="*/ 148 h 118"/>
                <a:gd name="T12" fmla="+- 0 1799 1790"/>
                <a:gd name="T13" fmla="*/ T12 w 105"/>
                <a:gd name="T14" fmla="+- 0 156 55"/>
                <a:gd name="T15" fmla="*/ 156 h 118"/>
                <a:gd name="T16" fmla="+- 0 1817 1790"/>
                <a:gd name="T17" fmla="*/ T16 w 105"/>
                <a:gd name="T18" fmla="+- 0 169 55"/>
                <a:gd name="T19" fmla="*/ 169 h 118"/>
                <a:gd name="T20" fmla="+- 0 1829 1790"/>
                <a:gd name="T21" fmla="*/ T20 w 105"/>
                <a:gd name="T22" fmla="+- 0 172 55"/>
                <a:gd name="T23" fmla="*/ 172 h 118"/>
                <a:gd name="T24" fmla="+- 0 1861 1790"/>
                <a:gd name="T25" fmla="*/ T24 w 105"/>
                <a:gd name="T26" fmla="+- 0 172 55"/>
                <a:gd name="T27" fmla="*/ 172 h 118"/>
                <a:gd name="T28" fmla="+- 0 1874 1790"/>
                <a:gd name="T29" fmla="*/ T28 w 105"/>
                <a:gd name="T30" fmla="+- 0 168 55"/>
                <a:gd name="T31" fmla="*/ 168 h 118"/>
                <a:gd name="T32" fmla="+- 0 1891 1790"/>
                <a:gd name="T33" fmla="*/ T32 w 105"/>
                <a:gd name="T34" fmla="+- 0 154 55"/>
                <a:gd name="T35" fmla="*/ 154 h 118"/>
                <a:gd name="T36" fmla="+- 0 1892 1790"/>
                <a:gd name="T37" fmla="*/ T36 w 105"/>
                <a:gd name="T38" fmla="+- 0 151 55"/>
                <a:gd name="T39" fmla="*/ 151 h 118"/>
                <a:gd name="T40" fmla="+- 0 1837 1790"/>
                <a:gd name="T41" fmla="*/ T40 w 105"/>
                <a:gd name="T42" fmla="+- 0 151 55"/>
                <a:gd name="T43" fmla="*/ 151 h 118"/>
                <a:gd name="T44" fmla="+- 0 1832 1790"/>
                <a:gd name="T45" fmla="*/ T44 w 105"/>
                <a:gd name="T46" fmla="+- 0 149 55"/>
                <a:gd name="T47" fmla="*/ 149 h 118"/>
                <a:gd name="T48" fmla="+- 0 1824 1790"/>
                <a:gd name="T49" fmla="*/ T48 w 105"/>
                <a:gd name="T50" fmla="+- 0 143 55"/>
                <a:gd name="T51" fmla="*/ 143 h 118"/>
                <a:gd name="T52" fmla="+- 0 1822 1790"/>
                <a:gd name="T53" fmla="*/ T52 w 105"/>
                <a:gd name="T54" fmla="+- 0 139 55"/>
                <a:gd name="T55" fmla="*/ 139 h 118"/>
                <a:gd name="T56" fmla="+- 0 1820 1790"/>
                <a:gd name="T57" fmla="*/ T56 w 105"/>
                <a:gd name="T58" fmla="+- 0 133 55"/>
                <a:gd name="T59" fmla="*/ 133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05" h="118">
                  <a:moveTo>
                    <a:pt x="30" y="78"/>
                  </a:moveTo>
                  <a:lnTo>
                    <a:pt x="0" y="82"/>
                  </a:lnTo>
                  <a:lnTo>
                    <a:pt x="3" y="93"/>
                  </a:lnTo>
                  <a:lnTo>
                    <a:pt x="9" y="101"/>
                  </a:lnTo>
                  <a:lnTo>
                    <a:pt x="27" y="114"/>
                  </a:lnTo>
                  <a:lnTo>
                    <a:pt x="39" y="117"/>
                  </a:lnTo>
                  <a:lnTo>
                    <a:pt x="71" y="117"/>
                  </a:lnTo>
                  <a:lnTo>
                    <a:pt x="84" y="113"/>
                  </a:lnTo>
                  <a:lnTo>
                    <a:pt x="101" y="99"/>
                  </a:lnTo>
                  <a:lnTo>
                    <a:pt x="102" y="96"/>
                  </a:lnTo>
                  <a:lnTo>
                    <a:pt x="47" y="96"/>
                  </a:lnTo>
                  <a:lnTo>
                    <a:pt x="42" y="94"/>
                  </a:lnTo>
                  <a:lnTo>
                    <a:pt x="34" y="88"/>
                  </a:lnTo>
                  <a:lnTo>
                    <a:pt x="32" y="84"/>
                  </a:lnTo>
                  <a:lnTo>
                    <a:pt x="30" y="7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9" name="Freeform 3957">
              <a:extLst>
                <a:ext uri="{FF2B5EF4-FFF2-40B4-BE49-F238E27FC236}">
                  <a16:creationId xmlns:a16="http://schemas.microsoft.com/office/drawing/2014/main" id="{79283F39-BDAD-4B96-8830-69AD70E3769D}"/>
                </a:ext>
              </a:extLst>
            </xdr:cNvPr>
            <xdr:cNvSpPr>
              <a:spLocks/>
            </xdr:cNvSpPr>
          </xdr:nvSpPr>
          <xdr:spPr bwMode="auto">
            <a:xfrm>
              <a:off x="1790" y="55"/>
              <a:ext cx="105" cy="118"/>
            </a:xfrm>
            <a:custGeom>
              <a:avLst/>
              <a:gdLst>
                <a:gd name="T0" fmla="+- 0 1857 1790"/>
                <a:gd name="T1" fmla="*/ T0 w 105"/>
                <a:gd name="T2" fmla="+- 0 55 55"/>
                <a:gd name="T3" fmla="*/ 55 h 118"/>
                <a:gd name="T4" fmla="+- 0 1826 1790"/>
                <a:gd name="T5" fmla="*/ T4 w 105"/>
                <a:gd name="T6" fmla="+- 0 55 55"/>
                <a:gd name="T7" fmla="*/ 55 h 118"/>
                <a:gd name="T8" fmla="+- 0 1814 1790"/>
                <a:gd name="T9" fmla="*/ T8 w 105"/>
                <a:gd name="T10" fmla="+- 0 58 55"/>
                <a:gd name="T11" fmla="*/ 58 h 118"/>
                <a:gd name="T12" fmla="+- 0 1798 1790"/>
                <a:gd name="T13" fmla="*/ T12 w 105"/>
                <a:gd name="T14" fmla="+- 0 71 55"/>
                <a:gd name="T15" fmla="*/ 71 h 118"/>
                <a:gd name="T16" fmla="+- 0 1795 1790"/>
                <a:gd name="T17" fmla="*/ T16 w 105"/>
                <a:gd name="T18" fmla="+- 0 79 55"/>
                <a:gd name="T19" fmla="*/ 79 h 118"/>
                <a:gd name="T20" fmla="+- 0 1795 1790"/>
                <a:gd name="T21" fmla="*/ T20 w 105"/>
                <a:gd name="T22" fmla="+- 0 100 55"/>
                <a:gd name="T23" fmla="*/ 100 h 118"/>
                <a:gd name="T24" fmla="+- 0 1799 1790"/>
                <a:gd name="T25" fmla="*/ T24 w 105"/>
                <a:gd name="T26" fmla="+- 0 108 55"/>
                <a:gd name="T27" fmla="*/ 108 h 118"/>
                <a:gd name="T28" fmla="+- 0 1858 1790"/>
                <a:gd name="T29" fmla="*/ T28 w 105"/>
                <a:gd name="T30" fmla="+- 0 130 55"/>
                <a:gd name="T31" fmla="*/ 130 h 118"/>
                <a:gd name="T32" fmla="+- 0 1862 1790"/>
                <a:gd name="T33" fmla="*/ T32 w 105"/>
                <a:gd name="T34" fmla="+- 0 131 55"/>
                <a:gd name="T35" fmla="*/ 131 h 118"/>
                <a:gd name="T36" fmla="+- 0 1863 1790"/>
                <a:gd name="T37" fmla="*/ T36 w 105"/>
                <a:gd name="T38" fmla="+- 0 133 55"/>
                <a:gd name="T39" fmla="*/ 133 h 118"/>
                <a:gd name="T40" fmla="+- 0 1865 1790"/>
                <a:gd name="T41" fmla="*/ T40 w 105"/>
                <a:gd name="T42" fmla="+- 0 134 55"/>
                <a:gd name="T43" fmla="*/ 134 h 118"/>
                <a:gd name="T44" fmla="+- 0 1865 1790"/>
                <a:gd name="T45" fmla="*/ T44 w 105"/>
                <a:gd name="T46" fmla="+- 0 136 55"/>
                <a:gd name="T47" fmla="*/ 136 h 118"/>
                <a:gd name="T48" fmla="+- 0 1865 1790"/>
                <a:gd name="T49" fmla="*/ T48 w 105"/>
                <a:gd name="T50" fmla="+- 0 142 55"/>
                <a:gd name="T51" fmla="*/ 142 h 118"/>
                <a:gd name="T52" fmla="+- 0 1864 1790"/>
                <a:gd name="T53" fmla="*/ T52 w 105"/>
                <a:gd name="T54" fmla="+- 0 144 55"/>
                <a:gd name="T55" fmla="*/ 144 h 118"/>
                <a:gd name="T56" fmla="+- 0 1861 1790"/>
                <a:gd name="T57" fmla="*/ T56 w 105"/>
                <a:gd name="T58" fmla="+- 0 146 55"/>
                <a:gd name="T59" fmla="*/ 146 h 118"/>
                <a:gd name="T60" fmla="+- 0 1858 1790"/>
                <a:gd name="T61" fmla="*/ T60 w 105"/>
                <a:gd name="T62" fmla="+- 0 149 55"/>
                <a:gd name="T63" fmla="*/ 149 h 118"/>
                <a:gd name="T64" fmla="+- 0 1852 1790"/>
                <a:gd name="T65" fmla="*/ T64 w 105"/>
                <a:gd name="T66" fmla="+- 0 151 55"/>
                <a:gd name="T67" fmla="*/ 151 h 118"/>
                <a:gd name="T68" fmla="+- 0 1892 1790"/>
                <a:gd name="T69" fmla="*/ T68 w 105"/>
                <a:gd name="T70" fmla="+- 0 151 55"/>
                <a:gd name="T71" fmla="*/ 151 h 118"/>
                <a:gd name="T72" fmla="+- 0 1895 1790"/>
                <a:gd name="T73" fmla="*/ T72 w 105"/>
                <a:gd name="T74" fmla="+- 0 145 55"/>
                <a:gd name="T75" fmla="*/ 145 h 118"/>
                <a:gd name="T76" fmla="+- 0 1895 1790"/>
                <a:gd name="T77" fmla="*/ T76 w 105"/>
                <a:gd name="T78" fmla="+- 0 125 55"/>
                <a:gd name="T79" fmla="*/ 125 h 118"/>
                <a:gd name="T80" fmla="+- 0 1837 1790"/>
                <a:gd name="T81" fmla="*/ T80 w 105"/>
                <a:gd name="T82" fmla="+- 0 96 55"/>
                <a:gd name="T83" fmla="*/ 96 h 118"/>
                <a:gd name="T84" fmla="+- 0 1828 1790"/>
                <a:gd name="T85" fmla="*/ T84 w 105"/>
                <a:gd name="T86" fmla="+- 0 93 55"/>
                <a:gd name="T87" fmla="*/ 93 h 118"/>
                <a:gd name="T88" fmla="+- 0 1823 1790"/>
                <a:gd name="T89" fmla="*/ T88 w 105"/>
                <a:gd name="T90" fmla="+- 0 89 55"/>
                <a:gd name="T91" fmla="*/ 89 h 118"/>
                <a:gd name="T92" fmla="+- 0 1822 1790"/>
                <a:gd name="T93" fmla="*/ T92 w 105"/>
                <a:gd name="T94" fmla="+- 0 88 55"/>
                <a:gd name="T95" fmla="*/ 88 h 118"/>
                <a:gd name="T96" fmla="+- 0 1822 1790"/>
                <a:gd name="T97" fmla="*/ T96 w 105"/>
                <a:gd name="T98" fmla="+- 0 83 55"/>
                <a:gd name="T99" fmla="*/ 83 h 118"/>
                <a:gd name="T100" fmla="+- 0 1823 1790"/>
                <a:gd name="T101" fmla="*/ T100 w 105"/>
                <a:gd name="T102" fmla="+- 0 81 55"/>
                <a:gd name="T103" fmla="*/ 81 h 118"/>
                <a:gd name="T104" fmla="+- 0 1825 1790"/>
                <a:gd name="T105" fmla="*/ T104 w 105"/>
                <a:gd name="T106" fmla="+- 0 79 55"/>
                <a:gd name="T107" fmla="*/ 79 h 118"/>
                <a:gd name="T108" fmla="+- 0 1829 1790"/>
                <a:gd name="T109" fmla="*/ T108 w 105"/>
                <a:gd name="T110" fmla="+- 0 77 55"/>
                <a:gd name="T111" fmla="*/ 77 h 118"/>
                <a:gd name="T112" fmla="+- 0 1834 1790"/>
                <a:gd name="T113" fmla="*/ T112 w 105"/>
                <a:gd name="T114" fmla="+- 0 76 55"/>
                <a:gd name="T115" fmla="*/ 76 h 118"/>
                <a:gd name="T116" fmla="+- 0 1889 1790"/>
                <a:gd name="T117" fmla="*/ T116 w 105"/>
                <a:gd name="T118" fmla="+- 0 76 55"/>
                <a:gd name="T119" fmla="*/ 76 h 118"/>
                <a:gd name="T120" fmla="+- 0 1888 1790"/>
                <a:gd name="T121" fmla="*/ T120 w 105"/>
                <a:gd name="T122" fmla="+- 0 75 55"/>
                <a:gd name="T123" fmla="*/ 75 h 118"/>
                <a:gd name="T124" fmla="+- 0 1883 1790"/>
                <a:gd name="T125" fmla="*/ T124 w 105"/>
                <a:gd name="T126" fmla="+- 0 67 55"/>
                <a:gd name="T127" fmla="*/ 67 h 118"/>
                <a:gd name="T128" fmla="+- 0 1868 1790"/>
                <a:gd name="T129" fmla="*/ T128 w 105"/>
                <a:gd name="T130" fmla="+- 0 57 55"/>
                <a:gd name="T131" fmla="*/ 57 h 118"/>
                <a:gd name="T132" fmla="+- 0 1857 1790"/>
                <a:gd name="T133" fmla="*/ T132 w 105"/>
                <a:gd name="T134" fmla="+- 0 55 55"/>
                <a:gd name="T13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Lst>
              <a:rect l="0" t="0" r="r" b="b"/>
              <a:pathLst>
                <a:path w="105" h="118">
                  <a:moveTo>
                    <a:pt x="67" y="0"/>
                  </a:moveTo>
                  <a:lnTo>
                    <a:pt x="36" y="0"/>
                  </a:lnTo>
                  <a:lnTo>
                    <a:pt x="24" y="3"/>
                  </a:lnTo>
                  <a:lnTo>
                    <a:pt x="8" y="16"/>
                  </a:lnTo>
                  <a:lnTo>
                    <a:pt x="5" y="24"/>
                  </a:lnTo>
                  <a:lnTo>
                    <a:pt x="5" y="45"/>
                  </a:lnTo>
                  <a:lnTo>
                    <a:pt x="9" y="53"/>
                  </a:lnTo>
                  <a:lnTo>
                    <a:pt x="68" y="75"/>
                  </a:lnTo>
                  <a:lnTo>
                    <a:pt x="72" y="76"/>
                  </a:lnTo>
                  <a:lnTo>
                    <a:pt x="73" y="78"/>
                  </a:lnTo>
                  <a:lnTo>
                    <a:pt x="75" y="79"/>
                  </a:lnTo>
                  <a:lnTo>
                    <a:pt x="75" y="81"/>
                  </a:lnTo>
                  <a:lnTo>
                    <a:pt x="75" y="87"/>
                  </a:lnTo>
                  <a:lnTo>
                    <a:pt x="74" y="89"/>
                  </a:lnTo>
                  <a:lnTo>
                    <a:pt x="71" y="91"/>
                  </a:lnTo>
                  <a:lnTo>
                    <a:pt x="68" y="94"/>
                  </a:lnTo>
                  <a:lnTo>
                    <a:pt x="62" y="96"/>
                  </a:lnTo>
                  <a:lnTo>
                    <a:pt x="102" y="96"/>
                  </a:lnTo>
                  <a:lnTo>
                    <a:pt x="105" y="90"/>
                  </a:lnTo>
                  <a:lnTo>
                    <a:pt x="105" y="70"/>
                  </a:lnTo>
                  <a:lnTo>
                    <a:pt x="47" y="41"/>
                  </a:lnTo>
                  <a:lnTo>
                    <a:pt x="38" y="38"/>
                  </a:lnTo>
                  <a:lnTo>
                    <a:pt x="33" y="34"/>
                  </a:lnTo>
                  <a:lnTo>
                    <a:pt x="32" y="33"/>
                  </a:lnTo>
                  <a:lnTo>
                    <a:pt x="32" y="28"/>
                  </a:lnTo>
                  <a:lnTo>
                    <a:pt x="33" y="26"/>
                  </a:lnTo>
                  <a:lnTo>
                    <a:pt x="35" y="24"/>
                  </a:lnTo>
                  <a:lnTo>
                    <a:pt x="39" y="22"/>
                  </a:lnTo>
                  <a:lnTo>
                    <a:pt x="44" y="21"/>
                  </a:lnTo>
                  <a:lnTo>
                    <a:pt x="99" y="21"/>
                  </a:lnTo>
                  <a:lnTo>
                    <a:pt x="98" y="20"/>
                  </a:lnTo>
                  <a:lnTo>
                    <a:pt x="93" y="12"/>
                  </a:lnTo>
                  <a:lnTo>
                    <a:pt x="78" y="2"/>
                  </a:lnTo>
                  <a:lnTo>
                    <a:pt x="6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20" name="Freeform 3958">
              <a:extLst>
                <a:ext uri="{FF2B5EF4-FFF2-40B4-BE49-F238E27FC236}">
                  <a16:creationId xmlns:a16="http://schemas.microsoft.com/office/drawing/2014/main" id="{A7CC5DA2-78B8-44A5-A5B5-E7A8F12161B2}"/>
                </a:ext>
              </a:extLst>
            </xdr:cNvPr>
            <xdr:cNvSpPr>
              <a:spLocks/>
            </xdr:cNvSpPr>
          </xdr:nvSpPr>
          <xdr:spPr bwMode="auto">
            <a:xfrm>
              <a:off x="1790" y="55"/>
              <a:ext cx="105" cy="118"/>
            </a:xfrm>
            <a:custGeom>
              <a:avLst/>
              <a:gdLst>
                <a:gd name="T0" fmla="+- 0 1889 1790"/>
                <a:gd name="T1" fmla="*/ T0 w 105"/>
                <a:gd name="T2" fmla="+- 0 76 55"/>
                <a:gd name="T3" fmla="*/ 76 h 118"/>
                <a:gd name="T4" fmla="+- 0 1848 1790"/>
                <a:gd name="T5" fmla="*/ T4 w 105"/>
                <a:gd name="T6" fmla="+- 0 76 55"/>
                <a:gd name="T7" fmla="*/ 76 h 118"/>
                <a:gd name="T8" fmla="+- 0 1853 1790"/>
                <a:gd name="T9" fmla="*/ T8 w 105"/>
                <a:gd name="T10" fmla="+- 0 77 55"/>
                <a:gd name="T11" fmla="*/ 77 h 118"/>
                <a:gd name="T12" fmla="+- 0 1860 1790"/>
                <a:gd name="T13" fmla="*/ T12 w 105"/>
                <a:gd name="T14" fmla="+- 0 82 55"/>
                <a:gd name="T15" fmla="*/ 82 h 118"/>
                <a:gd name="T16" fmla="+- 0 1862 1790"/>
                <a:gd name="T17" fmla="*/ T16 w 105"/>
                <a:gd name="T18" fmla="+- 0 85 55"/>
                <a:gd name="T19" fmla="*/ 85 h 118"/>
                <a:gd name="T20" fmla="+- 0 1863 1790"/>
                <a:gd name="T21" fmla="*/ T20 w 105"/>
                <a:gd name="T22" fmla="+- 0 90 55"/>
                <a:gd name="T23" fmla="*/ 90 h 118"/>
                <a:gd name="T24" fmla="+- 0 1891 1790"/>
                <a:gd name="T25" fmla="*/ T24 w 105"/>
                <a:gd name="T26" fmla="+- 0 85 55"/>
                <a:gd name="T27" fmla="*/ 85 h 118"/>
                <a:gd name="T28" fmla="+- 0 1889 1790"/>
                <a:gd name="T29" fmla="*/ T28 w 105"/>
                <a:gd name="T30" fmla="+- 0 76 55"/>
                <a:gd name="T31" fmla="*/ 76 h 118"/>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5" h="118">
                  <a:moveTo>
                    <a:pt x="99" y="21"/>
                  </a:moveTo>
                  <a:lnTo>
                    <a:pt x="58" y="21"/>
                  </a:lnTo>
                  <a:lnTo>
                    <a:pt x="63" y="22"/>
                  </a:lnTo>
                  <a:lnTo>
                    <a:pt x="70" y="27"/>
                  </a:lnTo>
                  <a:lnTo>
                    <a:pt x="72" y="30"/>
                  </a:lnTo>
                  <a:lnTo>
                    <a:pt x="73" y="35"/>
                  </a:lnTo>
                  <a:lnTo>
                    <a:pt x="101" y="30"/>
                  </a:lnTo>
                  <a:lnTo>
                    <a:pt x="99" y="2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1" name="Group 350">
            <a:extLst>
              <a:ext uri="{FF2B5EF4-FFF2-40B4-BE49-F238E27FC236}">
                <a16:creationId xmlns:a16="http://schemas.microsoft.com/office/drawing/2014/main" id="{A7C17627-1F46-4A25-B7E4-F4936614BF33}"/>
              </a:ext>
            </a:extLst>
          </xdr:cNvPr>
          <xdr:cNvGrpSpPr>
            <a:grpSpLocks/>
          </xdr:cNvGrpSpPr>
        </xdr:nvGrpSpPr>
        <xdr:grpSpPr bwMode="auto">
          <a:xfrm>
            <a:off x="1905" y="18"/>
            <a:ext cx="67" cy="155"/>
            <a:chOff x="1905" y="18"/>
            <a:chExt cx="67" cy="155"/>
          </a:xfrm>
        </xdr:grpSpPr>
        <xdr:sp macro="" textlink="">
          <xdr:nvSpPr>
            <xdr:cNvPr id="414" name="Freeform 3960">
              <a:extLst>
                <a:ext uri="{FF2B5EF4-FFF2-40B4-BE49-F238E27FC236}">
                  <a16:creationId xmlns:a16="http://schemas.microsoft.com/office/drawing/2014/main" id="{1B3AAB5A-FCB6-4683-9FDC-19112DBA97ED}"/>
                </a:ext>
              </a:extLst>
            </xdr:cNvPr>
            <xdr:cNvSpPr>
              <a:spLocks/>
            </xdr:cNvSpPr>
          </xdr:nvSpPr>
          <xdr:spPr bwMode="auto">
            <a:xfrm>
              <a:off x="1905" y="18"/>
              <a:ext cx="67" cy="155"/>
            </a:xfrm>
            <a:custGeom>
              <a:avLst/>
              <a:gdLst>
                <a:gd name="T0" fmla="+- 0 1948 1905"/>
                <a:gd name="T1" fmla="*/ T0 w 67"/>
                <a:gd name="T2" fmla="+- 0 81 18"/>
                <a:gd name="T3" fmla="*/ 81 h 155"/>
                <a:gd name="T4" fmla="+- 0 1918 1905"/>
                <a:gd name="T5" fmla="*/ T4 w 67"/>
                <a:gd name="T6" fmla="+- 0 81 18"/>
                <a:gd name="T7" fmla="*/ 81 h 155"/>
                <a:gd name="T8" fmla="+- 0 1919 1905"/>
                <a:gd name="T9" fmla="*/ T8 w 67"/>
                <a:gd name="T10" fmla="+- 0 144 18"/>
                <a:gd name="T11" fmla="*/ 144 h 155"/>
                <a:gd name="T12" fmla="+- 0 1919 1905"/>
                <a:gd name="T13" fmla="*/ T12 w 67"/>
                <a:gd name="T14" fmla="+- 0 147 18"/>
                <a:gd name="T15" fmla="*/ 147 h 155"/>
                <a:gd name="T16" fmla="+- 0 1919 1905"/>
                <a:gd name="T17" fmla="*/ T16 w 67"/>
                <a:gd name="T18" fmla="+- 0 151 18"/>
                <a:gd name="T19" fmla="*/ 151 h 155"/>
                <a:gd name="T20" fmla="+- 0 1920 1905"/>
                <a:gd name="T21" fmla="*/ T20 w 67"/>
                <a:gd name="T22" fmla="+- 0 156 18"/>
                <a:gd name="T23" fmla="*/ 156 h 155"/>
                <a:gd name="T24" fmla="+- 0 1942 1905"/>
                <a:gd name="T25" fmla="*/ T24 w 67"/>
                <a:gd name="T26" fmla="+- 0 172 18"/>
                <a:gd name="T27" fmla="*/ 172 h 155"/>
                <a:gd name="T28" fmla="+- 0 1956 1905"/>
                <a:gd name="T29" fmla="*/ T28 w 67"/>
                <a:gd name="T30" fmla="+- 0 172 18"/>
                <a:gd name="T31" fmla="*/ 172 h 155"/>
                <a:gd name="T32" fmla="+- 0 1964 1905"/>
                <a:gd name="T33" fmla="*/ T32 w 67"/>
                <a:gd name="T34" fmla="+- 0 170 18"/>
                <a:gd name="T35" fmla="*/ 170 h 155"/>
                <a:gd name="T36" fmla="+- 0 1971 1905"/>
                <a:gd name="T37" fmla="*/ T36 w 67"/>
                <a:gd name="T38" fmla="+- 0 168 18"/>
                <a:gd name="T39" fmla="*/ 168 h 155"/>
                <a:gd name="T40" fmla="+- 0 1969 1905"/>
                <a:gd name="T41" fmla="*/ T40 w 67"/>
                <a:gd name="T42" fmla="+- 0 147 18"/>
                <a:gd name="T43" fmla="*/ 147 h 155"/>
                <a:gd name="T44" fmla="+- 0 1954 1905"/>
                <a:gd name="T45" fmla="*/ T44 w 67"/>
                <a:gd name="T46" fmla="+- 0 147 18"/>
                <a:gd name="T47" fmla="*/ 147 h 155"/>
                <a:gd name="T48" fmla="+- 0 1953 1905"/>
                <a:gd name="T49" fmla="*/ T48 w 67"/>
                <a:gd name="T50" fmla="+- 0 147 18"/>
                <a:gd name="T51" fmla="*/ 147 h 155"/>
                <a:gd name="T52" fmla="+- 0 1950 1905"/>
                <a:gd name="T53" fmla="*/ T52 w 67"/>
                <a:gd name="T54" fmla="+- 0 145 18"/>
                <a:gd name="T55" fmla="*/ 145 h 155"/>
                <a:gd name="T56" fmla="+- 0 1949 1905"/>
                <a:gd name="T57" fmla="*/ T56 w 67"/>
                <a:gd name="T58" fmla="+- 0 144 18"/>
                <a:gd name="T59" fmla="*/ 144 h 155"/>
                <a:gd name="T60" fmla="+- 0 1948 1905"/>
                <a:gd name="T61" fmla="*/ T60 w 67"/>
                <a:gd name="T62" fmla="+- 0 141 18"/>
                <a:gd name="T63" fmla="*/ 141 h 155"/>
                <a:gd name="T64" fmla="+- 0 1948 1905"/>
                <a:gd name="T65" fmla="*/ T64 w 67"/>
                <a:gd name="T66" fmla="+- 0 81 18"/>
                <a:gd name="T67" fmla="*/ 81 h 15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Lst>
              <a:rect l="0" t="0" r="r" b="b"/>
              <a:pathLst>
                <a:path w="67" h="155">
                  <a:moveTo>
                    <a:pt x="43" y="63"/>
                  </a:moveTo>
                  <a:lnTo>
                    <a:pt x="13" y="63"/>
                  </a:lnTo>
                  <a:lnTo>
                    <a:pt x="14" y="126"/>
                  </a:lnTo>
                  <a:lnTo>
                    <a:pt x="14" y="129"/>
                  </a:lnTo>
                  <a:lnTo>
                    <a:pt x="14" y="133"/>
                  </a:lnTo>
                  <a:lnTo>
                    <a:pt x="15" y="138"/>
                  </a:lnTo>
                  <a:lnTo>
                    <a:pt x="37" y="154"/>
                  </a:lnTo>
                  <a:lnTo>
                    <a:pt x="51" y="154"/>
                  </a:lnTo>
                  <a:lnTo>
                    <a:pt x="59" y="152"/>
                  </a:lnTo>
                  <a:lnTo>
                    <a:pt x="66" y="150"/>
                  </a:lnTo>
                  <a:lnTo>
                    <a:pt x="64" y="129"/>
                  </a:lnTo>
                  <a:lnTo>
                    <a:pt x="49" y="129"/>
                  </a:lnTo>
                  <a:lnTo>
                    <a:pt x="48" y="129"/>
                  </a:lnTo>
                  <a:lnTo>
                    <a:pt x="45" y="127"/>
                  </a:lnTo>
                  <a:lnTo>
                    <a:pt x="44" y="126"/>
                  </a:lnTo>
                  <a:lnTo>
                    <a:pt x="43" y="123"/>
                  </a:lnTo>
                  <a:lnTo>
                    <a:pt x="43" y="6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5" name="Freeform 3961">
              <a:extLst>
                <a:ext uri="{FF2B5EF4-FFF2-40B4-BE49-F238E27FC236}">
                  <a16:creationId xmlns:a16="http://schemas.microsoft.com/office/drawing/2014/main" id="{5FB11987-F4CD-4F13-8FE2-A6D1EB1571D7}"/>
                </a:ext>
              </a:extLst>
            </xdr:cNvPr>
            <xdr:cNvSpPr>
              <a:spLocks/>
            </xdr:cNvSpPr>
          </xdr:nvSpPr>
          <xdr:spPr bwMode="auto">
            <a:xfrm>
              <a:off x="1905" y="18"/>
              <a:ext cx="67" cy="155"/>
            </a:xfrm>
            <a:custGeom>
              <a:avLst/>
              <a:gdLst>
                <a:gd name="T0" fmla="+- 0 1968 1905"/>
                <a:gd name="T1" fmla="*/ T0 w 67"/>
                <a:gd name="T2" fmla="+- 0 145 18"/>
                <a:gd name="T3" fmla="*/ 145 h 155"/>
                <a:gd name="T4" fmla="+- 0 1963 1905"/>
                <a:gd name="T5" fmla="*/ T4 w 67"/>
                <a:gd name="T6" fmla="+- 0 146 18"/>
                <a:gd name="T7" fmla="*/ 146 h 155"/>
                <a:gd name="T8" fmla="+- 0 1959 1905"/>
                <a:gd name="T9" fmla="*/ T8 w 67"/>
                <a:gd name="T10" fmla="+- 0 147 18"/>
                <a:gd name="T11" fmla="*/ 147 h 155"/>
                <a:gd name="T12" fmla="+- 0 1969 1905"/>
                <a:gd name="T13" fmla="*/ T12 w 67"/>
                <a:gd name="T14" fmla="+- 0 147 18"/>
                <a:gd name="T15" fmla="*/ 147 h 155"/>
                <a:gd name="T16" fmla="+- 0 1968 1905"/>
                <a:gd name="T17" fmla="*/ T16 w 67"/>
                <a:gd name="T18" fmla="+- 0 145 18"/>
                <a:gd name="T19" fmla="*/ 145 h 155"/>
              </a:gdLst>
              <a:ahLst/>
              <a:cxnLst>
                <a:cxn ang="0">
                  <a:pos x="T1" y="T3"/>
                </a:cxn>
                <a:cxn ang="0">
                  <a:pos x="T5" y="T7"/>
                </a:cxn>
                <a:cxn ang="0">
                  <a:pos x="T9" y="T11"/>
                </a:cxn>
                <a:cxn ang="0">
                  <a:pos x="T13" y="T15"/>
                </a:cxn>
                <a:cxn ang="0">
                  <a:pos x="T17" y="T19"/>
                </a:cxn>
              </a:cxnLst>
              <a:rect l="0" t="0" r="r" b="b"/>
              <a:pathLst>
                <a:path w="67" h="155">
                  <a:moveTo>
                    <a:pt x="63" y="127"/>
                  </a:moveTo>
                  <a:lnTo>
                    <a:pt x="58" y="128"/>
                  </a:lnTo>
                  <a:lnTo>
                    <a:pt x="54" y="129"/>
                  </a:lnTo>
                  <a:lnTo>
                    <a:pt x="64" y="129"/>
                  </a:lnTo>
                  <a:lnTo>
                    <a:pt x="63" y="1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6" name="Freeform 3962">
              <a:extLst>
                <a:ext uri="{FF2B5EF4-FFF2-40B4-BE49-F238E27FC236}">
                  <a16:creationId xmlns:a16="http://schemas.microsoft.com/office/drawing/2014/main" id="{72E5FEC3-1AAC-4747-8BF8-EA90CC5F8D5F}"/>
                </a:ext>
              </a:extLst>
            </xdr:cNvPr>
            <xdr:cNvSpPr>
              <a:spLocks/>
            </xdr:cNvSpPr>
          </xdr:nvSpPr>
          <xdr:spPr bwMode="auto">
            <a:xfrm>
              <a:off x="1905" y="18"/>
              <a:ext cx="67" cy="155"/>
            </a:xfrm>
            <a:custGeom>
              <a:avLst/>
              <a:gdLst>
                <a:gd name="T0" fmla="+- 0 1968 1905"/>
                <a:gd name="T1" fmla="*/ T0 w 67"/>
                <a:gd name="T2" fmla="+- 0 57 18"/>
                <a:gd name="T3" fmla="*/ 57 h 155"/>
                <a:gd name="T4" fmla="+- 0 1905 1905"/>
                <a:gd name="T5" fmla="*/ T4 w 67"/>
                <a:gd name="T6" fmla="+- 0 57 18"/>
                <a:gd name="T7" fmla="*/ 57 h 155"/>
                <a:gd name="T8" fmla="+- 0 1905 1905"/>
                <a:gd name="T9" fmla="*/ T8 w 67"/>
                <a:gd name="T10" fmla="+- 0 81 18"/>
                <a:gd name="T11" fmla="*/ 81 h 155"/>
                <a:gd name="T12" fmla="+- 0 1968 1905"/>
                <a:gd name="T13" fmla="*/ T12 w 67"/>
                <a:gd name="T14" fmla="+- 0 81 18"/>
                <a:gd name="T15" fmla="*/ 81 h 155"/>
                <a:gd name="T16" fmla="+- 0 1968 1905"/>
                <a:gd name="T17" fmla="*/ T16 w 67"/>
                <a:gd name="T18" fmla="+- 0 57 18"/>
                <a:gd name="T19" fmla="*/ 57 h 155"/>
              </a:gdLst>
              <a:ahLst/>
              <a:cxnLst>
                <a:cxn ang="0">
                  <a:pos x="T1" y="T3"/>
                </a:cxn>
                <a:cxn ang="0">
                  <a:pos x="T5" y="T7"/>
                </a:cxn>
                <a:cxn ang="0">
                  <a:pos x="T9" y="T11"/>
                </a:cxn>
                <a:cxn ang="0">
                  <a:pos x="T13" y="T15"/>
                </a:cxn>
                <a:cxn ang="0">
                  <a:pos x="T17" y="T19"/>
                </a:cxn>
              </a:cxnLst>
              <a:rect l="0" t="0" r="r" b="b"/>
              <a:pathLst>
                <a:path w="67" h="155">
                  <a:moveTo>
                    <a:pt x="63" y="39"/>
                  </a:moveTo>
                  <a:lnTo>
                    <a:pt x="0" y="39"/>
                  </a:lnTo>
                  <a:lnTo>
                    <a:pt x="0" y="63"/>
                  </a:lnTo>
                  <a:lnTo>
                    <a:pt x="63" y="63"/>
                  </a:lnTo>
                  <a:lnTo>
                    <a:pt x="63" y="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7" name="Freeform 3963">
              <a:extLst>
                <a:ext uri="{FF2B5EF4-FFF2-40B4-BE49-F238E27FC236}">
                  <a16:creationId xmlns:a16="http://schemas.microsoft.com/office/drawing/2014/main" id="{F55FEE73-B876-4695-B0D6-300A3CD0A8B3}"/>
                </a:ext>
              </a:extLst>
            </xdr:cNvPr>
            <xdr:cNvSpPr>
              <a:spLocks/>
            </xdr:cNvSpPr>
          </xdr:nvSpPr>
          <xdr:spPr bwMode="auto">
            <a:xfrm>
              <a:off x="1905" y="18"/>
              <a:ext cx="67" cy="155"/>
            </a:xfrm>
            <a:custGeom>
              <a:avLst/>
              <a:gdLst>
                <a:gd name="T0" fmla="+- 0 1948 1905"/>
                <a:gd name="T1" fmla="*/ T0 w 67"/>
                <a:gd name="T2" fmla="+- 0 18 18"/>
                <a:gd name="T3" fmla="*/ 18 h 155"/>
                <a:gd name="T4" fmla="+- 0 1918 1905"/>
                <a:gd name="T5" fmla="*/ T4 w 67"/>
                <a:gd name="T6" fmla="+- 0 35 18"/>
                <a:gd name="T7" fmla="*/ 35 h 155"/>
                <a:gd name="T8" fmla="+- 0 1918 1905"/>
                <a:gd name="T9" fmla="*/ T8 w 67"/>
                <a:gd name="T10" fmla="+- 0 57 18"/>
                <a:gd name="T11" fmla="*/ 57 h 155"/>
                <a:gd name="T12" fmla="+- 0 1948 1905"/>
                <a:gd name="T13" fmla="*/ T12 w 67"/>
                <a:gd name="T14" fmla="+- 0 57 18"/>
                <a:gd name="T15" fmla="*/ 57 h 155"/>
                <a:gd name="T16" fmla="+- 0 1948 1905"/>
                <a:gd name="T17" fmla="*/ T16 w 67"/>
                <a:gd name="T18" fmla="+- 0 18 18"/>
                <a:gd name="T19" fmla="*/ 18 h 155"/>
              </a:gdLst>
              <a:ahLst/>
              <a:cxnLst>
                <a:cxn ang="0">
                  <a:pos x="T1" y="T3"/>
                </a:cxn>
                <a:cxn ang="0">
                  <a:pos x="T5" y="T7"/>
                </a:cxn>
                <a:cxn ang="0">
                  <a:pos x="T9" y="T11"/>
                </a:cxn>
                <a:cxn ang="0">
                  <a:pos x="T13" y="T15"/>
                </a:cxn>
                <a:cxn ang="0">
                  <a:pos x="T17" y="T19"/>
                </a:cxn>
              </a:cxnLst>
              <a:rect l="0" t="0" r="r" b="b"/>
              <a:pathLst>
                <a:path w="67" h="155">
                  <a:moveTo>
                    <a:pt x="43" y="0"/>
                  </a:moveTo>
                  <a:lnTo>
                    <a:pt x="13" y="17"/>
                  </a:lnTo>
                  <a:lnTo>
                    <a:pt x="13" y="39"/>
                  </a:lnTo>
                  <a:lnTo>
                    <a:pt x="43" y="39"/>
                  </a:lnTo>
                  <a:lnTo>
                    <a:pt x="4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2" name="Group 351">
            <a:extLst>
              <a:ext uri="{FF2B5EF4-FFF2-40B4-BE49-F238E27FC236}">
                <a16:creationId xmlns:a16="http://schemas.microsoft.com/office/drawing/2014/main" id="{E957DA67-2276-460B-B14B-DFBA1913AFBA}"/>
              </a:ext>
            </a:extLst>
          </xdr:cNvPr>
          <xdr:cNvGrpSpPr>
            <a:grpSpLocks/>
          </xdr:cNvGrpSpPr>
        </xdr:nvGrpSpPr>
        <xdr:grpSpPr bwMode="auto">
          <a:xfrm>
            <a:off x="1983" y="55"/>
            <a:ext cx="105" cy="118"/>
            <a:chOff x="1983" y="55"/>
            <a:chExt cx="105" cy="118"/>
          </a:xfrm>
        </xdr:grpSpPr>
        <xdr:sp macro="" textlink="">
          <xdr:nvSpPr>
            <xdr:cNvPr id="411" name="Freeform 3965">
              <a:extLst>
                <a:ext uri="{FF2B5EF4-FFF2-40B4-BE49-F238E27FC236}">
                  <a16:creationId xmlns:a16="http://schemas.microsoft.com/office/drawing/2014/main" id="{99A386E4-2006-403D-9430-41327A010918}"/>
                </a:ext>
              </a:extLst>
            </xdr:cNvPr>
            <xdr:cNvSpPr>
              <a:spLocks/>
            </xdr:cNvSpPr>
          </xdr:nvSpPr>
          <xdr:spPr bwMode="auto">
            <a:xfrm>
              <a:off x="1983" y="55"/>
              <a:ext cx="105" cy="118"/>
            </a:xfrm>
            <a:custGeom>
              <a:avLst/>
              <a:gdLst>
                <a:gd name="T0" fmla="+- 0 2035 1983"/>
                <a:gd name="T1" fmla="*/ T0 w 105"/>
                <a:gd name="T2" fmla="+- 0 55 55"/>
                <a:gd name="T3" fmla="*/ 55 h 118"/>
                <a:gd name="T4" fmla="+- 0 1984 1983"/>
                <a:gd name="T5" fmla="*/ T4 w 105"/>
                <a:gd name="T6" fmla="+- 0 101 55"/>
                <a:gd name="T7" fmla="*/ 101 h 118"/>
                <a:gd name="T8" fmla="+- 0 1983 1983"/>
                <a:gd name="T9" fmla="*/ T8 w 105"/>
                <a:gd name="T10" fmla="+- 0 114 55"/>
                <a:gd name="T11" fmla="*/ 114 h 118"/>
                <a:gd name="T12" fmla="+- 0 1984 1983"/>
                <a:gd name="T13" fmla="*/ T12 w 105"/>
                <a:gd name="T14" fmla="+- 0 125 55"/>
                <a:gd name="T15" fmla="*/ 125 h 118"/>
                <a:gd name="T16" fmla="+- 0 2024 1983"/>
                <a:gd name="T17" fmla="*/ T16 w 105"/>
                <a:gd name="T18" fmla="+- 0 171 55"/>
                <a:gd name="T19" fmla="*/ 171 h 118"/>
                <a:gd name="T20" fmla="+- 0 2038 1983"/>
                <a:gd name="T21" fmla="*/ T20 w 105"/>
                <a:gd name="T22" fmla="+- 0 172 55"/>
                <a:gd name="T23" fmla="*/ 172 h 118"/>
                <a:gd name="T24" fmla="+- 0 2050 1983"/>
                <a:gd name="T25" fmla="*/ T24 w 105"/>
                <a:gd name="T26" fmla="+- 0 172 55"/>
                <a:gd name="T27" fmla="*/ 172 h 118"/>
                <a:gd name="T28" fmla="+- 0 2060 1983"/>
                <a:gd name="T29" fmla="*/ T28 w 105"/>
                <a:gd name="T30" fmla="+- 0 169 55"/>
                <a:gd name="T31" fmla="*/ 169 h 118"/>
                <a:gd name="T32" fmla="+- 0 2077 1983"/>
                <a:gd name="T33" fmla="*/ T32 w 105"/>
                <a:gd name="T34" fmla="+- 0 158 55"/>
                <a:gd name="T35" fmla="*/ 158 h 118"/>
                <a:gd name="T36" fmla="+- 0 2082 1983"/>
                <a:gd name="T37" fmla="*/ T36 w 105"/>
                <a:gd name="T38" fmla="+- 0 150 55"/>
                <a:gd name="T39" fmla="*/ 150 h 118"/>
                <a:gd name="T40" fmla="+- 0 2031 1983"/>
                <a:gd name="T41" fmla="*/ T40 w 105"/>
                <a:gd name="T42" fmla="+- 0 150 55"/>
                <a:gd name="T43" fmla="*/ 150 h 118"/>
                <a:gd name="T44" fmla="+- 0 2025 1983"/>
                <a:gd name="T45" fmla="*/ T44 w 105"/>
                <a:gd name="T46" fmla="+- 0 147 55"/>
                <a:gd name="T47" fmla="*/ 147 h 118"/>
                <a:gd name="T48" fmla="+- 0 2016 1983"/>
                <a:gd name="T49" fmla="*/ T48 w 105"/>
                <a:gd name="T50" fmla="+- 0 138 55"/>
                <a:gd name="T51" fmla="*/ 138 h 118"/>
                <a:gd name="T52" fmla="+- 0 2014 1983"/>
                <a:gd name="T53" fmla="*/ T52 w 105"/>
                <a:gd name="T54" fmla="+- 0 131 55"/>
                <a:gd name="T55" fmla="*/ 131 h 118"/>
                <a:gd name="T56" fmla="+- 0 2014 1983"/>
                <a:gd name="T57" fmla="*/ T56 w 105"/>
                <a:gd name="T58" fmla="+- 0 122 55"/>
                <a:gd name="T59" fmla="*/ 122 h 118"/>
                <a:gd name="T60" fmla="+- 0 2088 1983"/>
                <a:gd name="T61" fmla="*/ T60 w 105"/>
                <a:gd name="T62" fmla="+- 0 122 55"/>
                <a:gd name="T63" fmla="*/ 122 h 118"/>
                <a:gd name="T64" fmla="+- 0 2087 1983"/>
                <a:gd name="T65" fmla="*/ T64 w 105"/>
                <a:gd name="T66" fmla="+- 0 106 55"/>
                <a:gd name="T67" fmla="*/ 106 h 118"/>
                <a:gd name="T68" fmla="+- 0 2087 1983"/>
                <a:gd name="T69" fmla="*/ T68 w 105"/>
                <a:gd name="T70" fmla="+- 0 104 55"/>
                <a:gd name="T71" fmla="*/ 104 h 118"/>
                <a:gd name="T72" fmla="+- 0 2014 1983"/>
                <a:gd name="T73" fmla="*/ T72 w 105"/>
                <a:gd name="T74" fmla="+- 0 104 55"/>
                <a:gd name="T75" fmla="*/ 104 h 118"/>
                <a:gd name="T76" fmla="+- 0 2014 1983"/>
                <a:gd name="T77" fmla="*/ T76 w 105"/>
                <a:gd name="T78" fmla="+- 0 95 55"/>
                <a:gd name="T79" fmla="*/ 95 h 118"/>
                <a:gd name="T80" fmla="+- 0 2016 1983"/>
                <a:gd name="T81" fmla="*/ T80 w 105"/>
                <a:gd name="T82" fmla="+- 0 89 55"/>
                <a:gd name="T83" fmla="*/ 89 h 118"/>
                <a:gd name="T84" fmla="+- 0 2025 1983"/>
                <a:gd name="T85" fmla="*/ T84 w 105"/>
                <a:gd name="T86" fmla="+- 0 80 55"/>
                <a:gd name="T87" fmla="*/ 80 h 118"/>
                <a:gd name="T88" fmla="+- 0 2030 1983"/>
                <a:gd name="T89" fmla="*/ T88 w 105"/>
                <a:gd name="T90" fmla="+- 0 78 55"/>
                <a:gd name="T91" fmla="*/ 78 h 118"/>
                <a:gd name="T92" fmla="+- 0 2078 1983"/>
                <a:gd name="T93" fmla="*/ T92 w 105"/>
                <a:gd name="T94" fmla="+- 0 78 55"/>
                <a:gd name="T95" fmla="*/ 78 h 118"/>
                <a:gd name="T96" fmla="+- 0 2074 1983"/>
                <a:gd name="T97" fmla="*/ T96 w 105"/>
                <a:gd name="T98" fmla="+- 0 71 55"/>
                <a:gd name="T99" fmla="*/ 71 h 118"/>
                <a:gd name="T100" fmla="+- 0 2066 1983"/>
                <a:gd name="T101" fmla="*/ T100 w 105"/>
                <a:gd name="T102" fmla="+- 0 64 55"/>
                <a:gd name="T103" fmla="*/ 64 h 118"/>
                <a:gd name="T104" fmla="+- 0 2057 1983"/>
                <a:gd name="T105" fmla="*/ T104 w 105"/>
                <a:gd name="T106" fmla="+- 0 59 55"/>
                <a:gd name="T107" fmla="*/ 59 h 118"/>
                <a:gd name="T108" fmla="+- 0 2046 1983"/>
                <a:gd name="T109" fmla="*/ T108 w 105"/>
                <a:gd name="T110" fmla="+- 0 56 55"/>
                <a:gd name="T111" fmla="*/ 56 h 118"/>
                <a:gd name="T112" fmla="+- 0 2035 1983"/>
                <a:gd name="T113" fmla="*/ T112 w 105"/>
                <a:gd name="T114" fmla="+- 0 55 55"/>
                <a:gd name="T115" fmla="*/ 55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05" h="118">
                  <a:moveTo>
                    <a:pt x="52" y="0"/>
                  </a:moveTo>
                  <a:lnTo>
                    <a:pt x="1" y="46"/>
                  </a:lnTo>
                  <a:lnTo>
                    <a:pt x="0" y="59"/>
                  </a:lnTo>
                  <a:lnTo>
                    <a:pt x="1" y="70"/>
                  </a:lnTo>
                  <a:lnTo>
                    <a:pt x="41" y="116"/>
                  </a:lnTo>
                  <a:lnTo>
                    <a:pt x="55" y="117"/>
                  </a:lnTo>
                  <a:lnTo>
                    <a:pt x="67" y="117"/>
                  </a:lnTo>
                  <a:lnTo>
                    <a:pt x="77" y="114"/>
                  </a:lnTo>
                  <a:lnTo>
                    <a:pt x="94" y="103"/>
                  </a:lnTo>
                  <a:lnTo>
                    <a:pt x="99" y="95"/>
                  </a:lnTo>
                  <a:lnTo>
                    <a:pt x="48" y="95"/>
                  </a:lnTo>
                  <a:lnTo>
                    <a:pt x="42" y="92"/>
                  </a:lnTo>
                  <a:lnTo>
                    <a:pt x="33" y="83"/>
                  </a:lnTo>
                  <a:lnTo>
                    <a:pt x="31" y="76"/>
                  </a:lnTo>
                  <a:lnTo>
                    <a:pt x="31" y="67"/>
                  </a:lnTo>
                  <a:lnTo>
                    <a:pt x="105" y="67"/>
                  </a:lnTo>
                  <a:lnTo>
                    <a:pt x="104" y="51"/>
                  </a:lnTo>
                  <a:lnTo>
                    <a:pt x="104" y="49"/>
                  </a:lnTo>
                  <a:lnTo>
                    <a:pt x="31" y="49"/>
                  </a:lnTo>
                  <a:lnTo>
                    <a:pt x="31" y="40"/>
                  </a:lnTo>
                  <a:lnTo>
                    <a:pt x="33" y="34"/>
                  </a:lnTo>
                  <a:lnTo>
                    <a:pt x="42" y="25"/>
                  </a:lnTo>
                  <a:lnTo>
                    <a:pt x="47" y="23"/>
                  </a:lnTo>
                  <a:lnTo>
                    <a:pt x="95" y="23"/>
                  </a:lnTo>
                  <a:lnTo>
                    <a:pt x="91" y="16"/>
                  </a:lnTo>
                  <a:lnTo>
                    <a:pt x="83" y="9"/>
                  </a:lnTo>
                  <a:lnTo>
                    <a:pt x="74" y="4"/>
                  </a:lnTo>
                  <a:lnTo>
                    <a:pt x="63" y="1"/>
                  </a:lnTo>
                  <a:lnTo>
                    <a:pt x="5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2" name="Freeform 3966">
              <a:extLst>
                <a:ext uri="{FF2B5EF4-FFF2-40B4-BE49-F238E27FC236}">
                  <a16:creationId xmlns:a16="http://schemas.microsoft.com/office/drawing/2014/main" id="{BA88D2FE-828B-4DD4-A442-1F9AA07A7FB3}"/>
                </a:ext>
              </a:extLst>
            </xdr:cNvPr>
            <xdr:cNvSpPr>
              <a:spLocks/>
            </xdr:cNvSpPr>
          </xdr:nvSpPr>
          <xdr:spPr bwMode="auto">
            <a:xfrm>
              <a:off x="1983" y="55"/>
              <a:ext cx="105" cy="118"/>
            </a:xfrm>
            <a:custGeom>
              <a:avLst/>
              <a:gdLst>
                <a:gd name="T0" fmla="+- 0 2057 1983"/>
                <a:gd name="T1" fmla="*/ T0 w 105"/>
                <a:gd name="T2" fmla="+- 0 134 55"/>
                <a:gd name="T3" fmla="*/ 134 h 118"/>
                <a:gd name="T4" fmla="+- 0 2055 1983"/>
                <a:gd name="T5" fmla="*/ T4 w 105"/>
                <a:gd name="T6" fmla="+- 0 139 55"/>
                <a:gd name="T7" fmla="*/ 139 h 118"/>
                <a:gd name="T8" fmla="+- 0 2053 1983"/>
                <a:gd name="T9" fmla="*/ T8 w 105"/>
                <a:gd name="T10" fmla="+- 0 143 55"/>
                <a:gd name="T11" fmla="*/ 143 h 118"/>
                <a:gd name="T12" fmla="+- 0 2046 1983"/>
                <a:gd name="T13" fmla="*/ T12 w 105"/>
                <a:gd name="T14" fmla="+- 0 149 55"/>
                <a:gd name="T15" fmla="*/ 149 h 118"/>
                <a:gd name="T16" fmla="+- 0 2043 1983"/>
                <a:gd name="T17" fmla="*/ T16 w 105"/>
                <a:gd name="T18" fmla="+- 0 150 55"/>
                <a:gd name="T19" fmla="*/ 150 h 118"/>
                <a:gd name="T20" fmla="+- 0 2082 1983"/>
                <a:gd name="T21" fmla="*/ T20 w 105"/>
                <a:gd name="T22" fmla="+- 0 150 55"/>
                <a:gd name="T23" fmla="*/ 150 h 118"/>
                <a:gd name="T24" fmla="+- 0 2083 1983"/>
                <a:gd name="T25" fmla="*/ T24 w 105"/>
                <a:gd name="T26" fmla="+- 0 150 55"/>
                <a:gd name="T27" fmla="*/ 150 h 118"/>
                <a:gd name="T28" fmla="+- 0 2086 1983"/>
                <a:gd name="T29" fmla="*/ T28 w 105"/>
                <a:gd name="T30" fmla="+- 0 139 55"/>
                <a:gd name="T31" fmla="*/ 139 h 118"/>
                <a:gd name="T32" fmla="+- 0 2057 1983"/>
                <a:gd name="T33" fmla="*/ T32 w 105"/>
                <a:gd name="T34" fmla="+- 0 134 55"/>
                <a:gd name="T35" fmla="*/ 134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05" h="118">
                  <a:moveTo>
                    <a:pt x="74" y="79"/>
                  </a:moveTo>
                  <a:lnTo>
                    <a:pt x="72" y="84"/>
                  </a:lnTo>
                  <a:lnTo>
                    <a:pt x="70" y="88"/>
                  </a:lnTo>
                  <a:lnTo>
                    <a:pt x="63" y="94"/>
                  </a:lnTo>
                  <a:lnTo>
                    <a:pt x="60" y="95"/>
                  </a:lnTo>
                  <a:lnTo>
                    <a:pt x="99" y="95"/>
                  </a:lnTo>
                  <a:lnTo>
                    <a:pt x="100" y="95"/>
                  </a:lnTo>
                  <a:lnTo>
                    <a:pt x="103" y="84"/>
                  </a:lnTo>
                  <a:lnTo>
                    <a:pt x="74" y="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3" name="Freeform 3967">
              <a:extLst>
                <a:ext uri="{FF2B5EF4-FFF2-40B4-BE49-F238E27FC236}">
                  <a16:creationId xmlns:a16="http://schemas.microsoft.com/office/drawing/2014/main" id="{AF1FD168-AD60-423D-8624-C39D2A13A5B6}"/>
                </a:ext>
              </a:extLst>
            </xdr:cNvPr>
            <xdr:cNvSpPr>
              <a:spLocks/>
            </xdr:cNvSpPr>
          </xdr:nvSpPr>
          <xdr:spPr bwMode="auto">
            <a:xfrm>
              <a:off x="1983" y="55"/>
              <a:ext cx="105" cy="118"/>
            </a:xfrm>
            <a:custGeom>
              <a:avLst/>
              <a:gdLst>
                <a:gd name="T0" fmla="+- 0 2078 1983"/>
                <a:gd name="T1" fmla="*/ T0 w 105"/>
                <a:gd name="T2" fmla="+- 0 78 55"/>
                <a:gd name="T3" fmla="*/ 78 h 118"/>
                <a:gd name="T4" fmla="+- 0 2042 1983"/>
                <a:gd name="T5" fmla="*/ T4 w 105"/>
                <a:gd name="T6" fmla="+- 0 78 55"/>
                <a:gd name="T7" fmla="*/ 78 h 118"/>
                <a:gd name="T8" fmla="+- 0 2048 1983"/>
                <a:gd name="T9" fmla="*/ T8 w 105"/>
                <a:gd name="T10" fmla="+- 0 80 55"/>
                <a:gd name="T11" fmla="*/ 80 h 118"/>
                <a:gd name="T12" fmla="+- 0 2056 1983"/>
                <a:gd name="T13" fmla="*/ T12 w 105"/>
                <a:gd name="T14" fmla="+- 0 89 55"/>
                <a:gd name="T15" fmla="*/ 89 h 118"/>
                <a:gd name="T16" fmla="+- 0 2058 1983"/>
                <a:gd name="T17" fmla="*/ T16 w 105"/>
                <a:gd name="T18" fmla="+- 0 95 55"/>
                <a:gd name="T19" fmla="*/ 95 h 118"/>
                <a:gd name="T20" fmla="+- 0 2058 1983"/>
                <a:gd name="T21" fmla="*/ T20 w 105"/>
                <a:gd name="T22" fmla="+- 0 104 55"/>
                <a:gd name="T23" fmla="*/ 104 h 118"/>
                <a:gd name="T24" fmla="+- 0 2087 1983"/>
                <a:gd name="T25" fmla="*/ T24 w 105"/>
                <a:gd name="T26" fmla="+- 0 104 55"/>
                <a:gd name="T27" fmla="*/ 104 h 118"/>
                <a:gd name="T28" fmla="+- 0 2085 1983"/>
                <a:gd name="T29" fmla="*/ T28 w 105"/>
                <a:gd name="T30" fmla="+- 0 92 55"/>
                <a:gd name="T31" fmla="*/ 92 h 118"/>
                <a:gd name="T32" fmla="+- 0 2080 1983"/>
                <a:gd name="T33" fmla="*/ T32 w 105"/>
                <a:gd name="T34" fmla="+- 0 81 55"/>
                <a:gd name="T35" fmla="*/ 81 h 118"/>
                <a:gd name="T36" fmla="+- 0 2078 1983"/>
                <a:gd name="T37" fmla="*/ T36 w 105"/>
                <a:gd name="T38" fmla="+- 0 78 55"/>
                <a:gd name="T39" fmla="*/ 78 h 11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05" h="118">
                  <a:moveTo>
                    <a:pt x="95" y="23"/>
                  </a:moveTo>
                  <a:lnTo>
                    <a:pt x="59" y="23"/>
                  </a:lnTo>
                  <a:lnTo>
                    <a:pt x="65" y="25"/>
                  </a:lnTo>
                  <a:lnTo>
                    <a:pt x="73" y="34"/>
                  </a:lnTo>
                  <a:lnTo>
                    <a:pt x="75" y="40"/>
                  </a:lnTo>
                  <a:lnTo>
                    <a:pt x="75" y="49"/>
                  </a:lnTo>
                  <a:lnTo>
                    <a:pt x="104" y="49"/>
                  </a:lnTo>
                  <a:lnTo>
                    <a:pt x="102" y="37"/>
                  </a:lnTo>
                  <a:lnTo>
                    <a:pt x="97" y="26"/>
                  </a:lnTo>
                  <a:lnTo>
                    <a:pt x="95"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3" name="Group 352">
            <a:extLst>
              <a:ext uri="{FF2B5EF4-FFF2-40B4-BE49-F238E27FC236}">
                <a16:creationId xmlns:a16="http://schemas.microsoft.com/office/drawing/2014/main" id="{285898B3-54BA-4347-BA3A-65BED56D81BB}"/>
              </a:ext>
            </a:extLst>
          </xdr:cNvPr>
          <xdr:cNvGrpSpPr>
            <a:grpSpLocks/>
          </xdr:cNvGrpSpPr>
        </xdr:nvGrpSpPr>
        <xdr:grpSpPr bwMode="auto">
          <a:xfrm>
            <a:off x="2111" y="55"/>
            <a:ext cx="73" cy="115"/>
            <a:chOff x="2111" y="55"/>
            <a:chExt cx="73" cy="115"/>
          </a:xfrm>
        </xdr:grpSpPr>
        <xdr:sp macro="" textlink="">
          <xdr:nvSpPr>
            <xdr:cNvPr id="408" name="Freeform 3969">
              <a:extLst>
                <a:ext uri="{FF2B5EF4-FFF2-40B4-BE49-F238E27FC236}">
                  <a16:creationId xmlns:a16="http://schemas.microsoft.com/office/drawing/2014/main" id="{F5A6A5EB-22B3-449E-81C2-AD4045F4E719}"/>
                </a:ext>
              </a:extLst>
            </xdr:cNvPr>
            <xdr:cNvSpPr>
              <a:spLocks/>
            </xdr:cNvSpPr>
          </xdr:nvSpPr>
          <xdr:spPr bwMode="auto">
            <a:xfrm>
              <a:off x="2111" y="55"/>
              <a:ext cx="73" cy="115"/>
            </a:xfrm>
            <a:custGeom>
              <a:avLst/>
              <a:gdLst>
                <a:gd name="T0" fmla="+- 0 2139 2111"/>
                <a:gd name="T1" fmla="*/ T0 w 73"/>
                <a:gd name="T2" fmla="+- 0 57 55"/>
                <a:gd name="T3" fmla="*/ 57 h 115"/>
                <a:gd name="T4" fmla="+- 0 2111 2111"/>
                <a:gd name="T5" fmla="*/ T4 w 73"/>
                <a:gd name="T6" fmla="+- 0 57 55"/>
                <a:gd name="T7" fmla="*/ 57 h 115"/>
                <a:gd name="T8" fmla="+- 0 2111 2111"/>
                <a:gd name="T9" fmla="*/ T8 w 73"/>
                <a:gd name="T10" fmla="+- 0 169 55"/>
                <a:gd name="T11" fmla="*/ 169 h 115"/>
                <a:gd name="T12" fmla="+- 0 2141 2111"/>
                <a:gd name="T13" fmla="*/ T12 w 73"/>
                <a:gd name="T14" fmla="+- 0 169 55"/>
                <a:gd name="T15" fmla="*/ 169 h 115"/>
                <a:gd name="T16" fmla="+- 0 2141 2111"/>
                <a:gd name="T17" fmla="*/ T16 w 73"/>
                <a:gd name="T18" fmla="+- 0 116 55"/>
                <a:gd name="T19" fmla="*/ 116 h 115"/>
                <a:gd name="T20" fmla="+- 0 2142 2111"/>
                <a:gd name="T21" fmla="*/ T20 w 73"/>
                <a:gd name="T22" fmla="+- 0 103 55"/>
                <a:gd name="T23" fmla="*/ 103 h 115"/>
                <a:gd name="T24" fmla="+- 0 2145 2111"/>
                <a:gd name="T25" fmla="*/ T24 w 73"/>
                <a:gd name="T26" fmla="+- 0 91 55"/>
                <a:gd name="T27" fmla="*/ 91 h 115"/>
                <a:gd name="T28" fmla="+- 0 2147 2111"/>
                <a:gd name="T29" fmla="*/ T28 w 73"/>
                <a:gd name="T30" fmla="+- 0 87 55"/>
                <a:gd name="T31" fmla="*/ 87 h 115"/>
                <a:gd name="T32" fmla="+- 0 2153 2111"/>
                <a:gd name="T33" fmla="*/ T32 w 73"/>
                <a:gd name="T34" fmla="+- 0 83 55"/>
                <a:gd name="T35" fmla="*/ 83 h 115"/>
                <a:gd name="T36" fmla="+- 0 2157 2111"/>
                <a:gd name="T37" fmla="*/ T36 w 73"/>
                <a:gd name="T38" fmla="+- 0 81 55"/>
                <a:gd name="T39" fmla="*/ 81 h 115"/>
                <a:gd name="T40" fmla="+- 0 2176 2111"/>
                <a:gd name="T41" fmla="*/ T40 w 73"/>
                <a:gd name="T42" fmla="+- 0 81 55"/>
                <a:gd name="T43" fmla="*/ 81 h 115"/>
                <a:gd name="T44" fmla="+- 0 2179 2111"/>
                <a:gd name="T45" fmla="*/ T44 w 73"/>
                <a:gd name="T46" fmla="+- 0 73 55"/>
                <a:gd name="T47" fmla="*/ 73 h 115"/>
                <a:gd name="T48" fmla="+- 0 2139 2111"/>
                <a:gd name="T49" fmla="*/ T48 w 73"/>
                <a:gd name="T50" fmla="+- 0 73 55"/>
                <a:gd name="T51" fmla="*/ 73 h 115"/>
                <a:gd name="T52" fmla="+- 0 2139 2111"/>
                <a:gd name="T53" fmla="*/ T52 w 73"/>
                <a:gd name="T54" fmla="+- 0 57 55"/>
                <a:gd name="T55" fmla="*/ 57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73" h="115">
                  <a:moveTo>
                    <a:pt x="28" y="2"/>
                  </a:moveTo>
                  <a:lnTo>
                    <a:pt x="0" y="2"/>
                  </a:lnTo>
                  <a:lnTo>
                    <a:pt x="0" y="114"/>
                  </a:lnTo>
                  <a:lnTo>
                    <a:pt x="30" y="114"/>
                  </a:lnTo>
                  <a:lnTo>
                    <a:pt x="30" y="61"/>
                  </a:lnTo>
                  <a:lnTo>
                    <a:pt x="31" y="48"/>
                  </a:lnTo>
                  <a:lnTo>
                    <a:pt x="34" y="36"/>
                  </a:lnTo>
                  <a:lnTo>
                    <a:pt x="36" y="32"/>
                  </a:lnTo>
                  <a:lnTo>
                    <a:pt x="42" y="28"/>
                  </a:lnTo>
                  <a:lnTo>
                    <a:pt x="46" y="26"/>
                  </a:lnTo>
                  <a:lnTo>
                    <a:pt x="65" y="26"/>
                  </a:lnTo>
                  <a:lnTo>
                    <a:pt x="68" y="18"/>
                  </a:lnTo>
                  <a:lnTo>
                    <a:pt x="28" y="18"/>
                  </a:lnTo>
                  <a:lnTo>
                    <a:pt x="28"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09" name="Freeform 3970">
              <a:extLst>
                <a:ext uri="{FF2B5EF4-FFF2-40B4-BE49-F238E27FC236}">
                  <a16:creationId xmlns:a16="http://schemas.microsoft.com/office/drawing/2014/main" id="{7F10DFAF-35E9-42B0-9A17-2BCDEDD79CD3}"/>
                </a:ext>
              </a:extLst>
            </xdr:cNvPr>
            <xdr:cNvSpPr>
              <a:spLocks/>
            </xdr:cNvSpPr>
          </xdr:nvSpPr>
          <xdr:spPr bwMode="auto">
            <a:xfrm>
              <a:off x="2111" y="55"/>
              <a:ext cx="73" cy="115"/>
            </a:xfrm>
            <a:custGeom>
              <a:avLst/>
              <a:gdLst>
                <a:gd name="T0" fmla="+- 0 2176 2111"/>
                <a:gd name="T1" fmla="*/ T0 w 73"/>
                <a:gd name="T2" fmla="+- 0 81 55"/>
                <a:gd name="T3" fmla="*/ 81 h 115"/>
                <a:gd name="T4" fmla="+- 0 2165 2111"/>
                <a:gd name="T5" fmla="*/ T4 w 73"/>
                <a:gd name="T6" fmla="+- 0 81 55"/>
                <a:gd name="T7" fmla="*/ 81 h 115"/>
                <a:gd name="T8" fmla="+- 0 2170 2111"/>
                <a:gd name="T9" fmla="*/ T8 w 73"/>
                <a:gd name="T10" fmla="+- 0 83 55"/>
                <a:gd name="T11" fmla="*/ 83 h 115"/>
                <a:gd name="T12" fmla="+- 0 2175 2111"/>
                <a:gd name="T13" fmla="*/ T12 w 73"/>
                <a:gd name="T14" fmla="+- 0 86 55"/>
                <a:gd name="T15" fmla="*/ 86 h 115"/>
                <a:gd name="T16" fmla="+- 0 2176 2111"/>
                <a:gd name="T17" fmla="*/ T16 w 73"/>
                <a:gd name="T18" fmla="+- 0 81 55"/>
                <a:gd name="T19" fmla="*/ 81 h 115"/>
              </a:gdLst>
              <a:ahLst/>
              <a:cxnLst>
                <a:cxn ang="0">
                  <a:pos x="T1" y="T3"/>
                </a:cxn>
                <a:cxn ang="0">
                  <a:pos x="T5" y="T7"/>
                </a:cxn>
                <a:cxn ang="0">
                  <a:pos x="T9" y="T11"/>
                </a:cxn>
                <a:cxn ang="0">
                  <a:pos x="T13" y="T15"/>
                </a:cxn>
                <a:cxn ang="0">
                  <a:pos x="T17" y="T19"/>
                </a:cxn>
              </a:cxnLst>
              <a:rect l="0" t="0" r="r" b="b"/>
              <a:pathLst>
                <a:path w="73" h="115">
                  <a:moveTo>
                    <a:pt x="65" y="26"/>
                  </a:moveTo>
                  <a:lnTo>
                    <a:pt x="54" y="26"/>
                  </a:lnTo>
                  <a:lnTo>
                    <a:pt x="59" y="28"/>
                  </a:lnTo>
                  <a:lnTo>
                    <a:pt x="64" y="31"/>
                  </a:lnTo>
                  <a:lnTo>
                    <a:pt x="65" y="2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10" name="Freeform 3971">
              <a:extLst>
                <a:ext uri="{FF2B5EF4-FFF2-40B4-BE49-F238E27FC236}">
                  <a16:creationId xmlns:a16="http://schemas.microsoft.com/office/drawing/2014/main" id="{B48DC86E-CD0D-4CD8-B309-2DE0AFC8A4CF}"/>
                </a:ext>
              </a:extLst>
            </xdr:cNvPr>
            <xdr:cNvSpPr>
              <a:spLocks/>
            </xdr:cNvSpPr>
          </xdr:nvSpPr>
          <xdr:spPr bwMode="auto">
            <a:xfrm>
              <a:off x="2111" y="55"/>
              <a:ext cx="73" cy="115"/>
            </a:xfrm>
            <a:custGeom>
              <a:avLst/>
              <a:gdLst>
                <a:gd name="T0" fmla="+- 0 2171 2111"/>
                <a:gd name="T1" fmla="*/ T0 w 73"/>
                <a:gd name="T2" fmla="+- 0 55 55"/>
                <a:gd name="T3" fmla="*/ 55 h 115"/>
                <a:gd name="T4" fmla="+- 0 2160 2111"/>
                <a:gd name="T5" fmla="*/ T4 w 73"/>
                <a:gd name="T6" fmla="+- 0 55 55"/>
                <a:gd name="T7" fmla="*/ 55 h 115"/>
                <a:gd name="T8" fmla="+- 0 2155 2111"/>
                <a:gd name="T9" fmla="*/ T8 w 73"/>
                <a:gd name="T10" fmla="+- 0 56 55"/>
                <a:gd name="T11" fmla="*/ 56 h 115"/>
                <a:gd name="T12" fmla="+- 0 2148 2111"/>
                <a:gd name="T13" fmla="*/ T12 w 73"/>
                <a:gd name="T14" fmla="+- 0 61 55"/>
                <a:gd name="T15" fmla="*/ 61 h 115"/>
                <a:gd name="T16" fmla="+- 0 2144 2111"/>
                <a:gd name="T17" fmla="*/ T16 w 73"/>
                <a:gd name="T18" fmla="+- 0 66 55"/>
                <a:gd name="T19" fmla="*/ 66 h 115"/>
                <a:gd name="T20" fmla="+- 0 2139 2111"/>
                <a:gd name="T21" fmla="*/ T20 w 73"/>
                <a:gd name="T22" fmla="+- 0 73 55"/>
                <a:gd name="T23" fmla="*/ 73 h 115"/>
                <a:gd name="T24" fmla="+- 0 2179 2111"/>
                <a:gd name="T25" fmla="*/ T24 w 73"/>
                <a:gd name="T26" fmla="+- 0 73 55"/>
                <a:gd name="T27" fmla="*/ 73 h 115"/>
                <a:gd name="T28" fmla="+- 0 2184 2111"/>
                <a:gd name="T29" fmla="*/ T28 w 73"/>
                <a:gd name="T30" fmla="+- 0 60 55"/>
                <a:gd name="T31" fmla="*/ 60 h 115"/>
                <a:gd name="T32" fmla="+- 0 2178 2111"/>
                <a:gd name="T33" fmla="*/ T32 w 73"/>
                <a:gd name="T34" fmla="+- 0 57 55"/>
                <a:gd name="T35" fmla="*/ 57 h 115"/>
                <a:gd name="T36" fmla="+- 0 2171 2111"/>
                <a:gd name="T37" fmla="*/ T36 w 73"/>
                <a:gd name="T38" fmla="+- 0 55 55"/>
                <a:gd name="T39" fmla="*/ 55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73" h="115">
                  <a:moveTo>
                    <a:pt x="60" y="0"/>
                  </a:moveTo>
                  <a:lnTo>
                    <a:pt x="49" y="0"/>
                  </a:lnTo>
                  <a:lnTo>
                    <a:pt x="44" y="1"/>
                  </a:lnTo>
                  <a:lnTo>
                    <a:pt x="37" y="6"/>
                  </a:lnTo>
                  <a:lnTo>
                    <a:pt x="33" y="11"/>
                  </a:lnTo>
                  <a:lnTo>
                    <a:pt x="28" y="18"/>
                  </a:lnTo>
                  <a:lnTo>
                    <a:pt x="68" y="18"/>
                  </a:lnTo>
                  <a:lnTo>
                    <a:pt x="73" y="5"/>
                  </a:lnTo>
                  <a:lnTo>
                    <a:pt x="67" y="2"/>
                  </a:lnTo>
                  <a:lnTo>
                    <a:pt x="6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4" name="Group 353">
            <a:extLst>
              <a:ext uri="{FF2B5EF4-FFF2-40B4-BE49-F238E27FC236}">
                <a16:creationId xmlns:a16="http://schemas.microsoft.com/office/drawing/2014/main" id="{890A7D40-7749-4D04-A9D4-9D1330512B22}"/>
              </a:ext>
            </a:extLst>
          </xdr:cNvPr>
          <xdr:cNvGrpSpPr>
            <a:grpSpLocks/>
          </xdr:cNvGrpSpPr>
        </xdr:nvGrpSpPr>
        <xdr:grpSpPr bwMode="auto">
          <a:xfrm>
            <a:off x="2200" y="55"/>
            <a:ext cx="103" cy="115"/>
            <a:chOff x="2200" y="55"/>
            <a:chExt cx="103" cy="115"/>
          </a:xfrm>
        </xdr:grpSpPr>
        <xdr:sp macro="" textlink="">
          <xdr:nvSpPr>
            <xdr:cNvPr id="403" name="Freeform 3973">
              <a:extLst>
                <a:ext uri="{FF2B5EF4-FFF2-40B4-BE49-F238E27FC236}">
                  <a16:creationId xmlns:a16="http://schemas.microsoft.com/office/drawing/2014/main" id="{4C6429F5-36E3-4213-8057-E6F7D6EE0246}"/>
                </a:ext>
              </a:extLst>
            </xdr:cNvPr>
            <xdr:cNvSpPr>
              <a:spLocks/>
            </xdr:cNvSpPr>
          </xdr:nvSpPr>
          <xdr:spPr bwMode="auto">
            <a:xfrm>
              <a:off x="2200" y="55"/>
              <a:ext cx="103" cy="115"/>
            </a:xfrm>
            <a:custGeom>
              <a:avLst/>
              <a:gdLst>
                <a:gd name="T0" fmla="+- 0 2228 2200"/>
                <a:gd name="T1" fmla="*/ T0 w 103"/>
                <a:gd name="T2" fmla="+- 0 57 55"/>
                <a:gd name="T3" fmla="*/ 57 h 115"/>
                <a:gd name="T4" fmla="+- 0 2200 2200"/>
                <a:gd name="T5" fmla="*/ T4 w 103"/>
                <a:gd name="T6" fmla="+- 0 57 55"/>
                <a:gd name="T7" fmla="*/ 57 h 115"/>
                <a:gd name="T8" fmla="+- 0 2200 2200"/>
                <a:gd name="T9" fmla="*/ T8 w 103"/>
                <a:gd name="T10" fmla="+- 0 169 55"/>
                <a:gd name="T11" fmla="*/ 169 h 115"/>
                <a:gd name="T12" fmla="+- 0 2230 2200"/>
                <a:gd name="T13" fmla="*/ T12 w 103"/>
                <a:gd name="T14" fmla="+- 0 169 55"/>
                <a:gd name="T15" fmla="*/ 169 h 115"/>
                <a:gd name="T16" fmla="+- 0 2230 2200"/>
                <a:gd name="T17" fmla="*/ T16 w 103"/>
                <a:gd name="T18" fmla="+- 0 106 55"/>
                <a:gd name="T19" fmla="*/ 106 h 115"/>
                <a:gd name="T20" fmla="+- 0 2231 2200"/>
                <a:gd name="T21" fmla="*/ T20 w 103"/>
                <a:gd name="T22" fmla="+- 0 98 55"/>
                <a:gd name="T23" fmla="*/ 98 h 115"/>
                <a:gd name="T24" fmla="+- 0 2234 2200"/>
                <a:gd name="T25" fmla="*/ T24 w 103"/>
                <a:gd name="T26" fmla="+- 0 88 55"/>
                <a:gd name="T27" fmla="*/ 88 h 115"/>
                <a:gd name="T28" fmla="+- 0 2236 2200"/>
                <a:gd name="T29" fmla="*/ T28 w 103"/>
                <a:gd name="T30" fmla="+- 0 85 55"/>
                <a:gd name="T31" fmla="*/ 85 h 115"/>
                <a:gd name="T32" fmla="+- 0 2245 2200"/>
                <a:gd name="T33" fmla="*/ T32 w 103"/>
                <a:gd name="T34" fmla="+- 0 79 55"/>
                <a:gd name="T35" fmla="*/ 79 h 115"/>
                <a:gd name="T36" fmla="+- 0 2249 2200"/>
                <a:gd name="T37" fmla="*/ T36 w 103"/>
                <a:gd name="T38" fmla="+- 0 78 55"/>
                <a:gd name="T39" fmla="*/ 78 h 115"/>
                <a:gd name="T40" fmla="+- 0 2300 2200"/>
                <a:gd name="T41" fmla="*/ T40 w 103"/>
                <a:gd name="T42" fmla="+- 0 78 55"/>
                <a:gd name="T43" fmla="*/ 78 h 115"/>
                <a:gd name="T44" fmla="+- 0 2300 2200"/>
                <a:gd name="T45" fmla="*/ T44 w 103"/>
                <a:gd name="T46" fmla="+- 0 75 55"/>
                <a:gd name="T47" fmla="*/ 75 h 115"/>
                <a:gd name="T48" fmla="+- 0 2299 2200"/>
                <a:gd name="T49" fmla="*/ T48 w 103"/>
                <a:gd name="T50" fmla="+- 0 74 55"/>
                <a:gd name="T51" fmla="*/ 74 h 115"/>
                <a:gd name="T52" fmla="+- 0 2228 2200"/>
                <a:gd name="T53" fmla="*/ T52 w 103"/>
                <a:gd name="T54" fmla="+- 0 74 55"/>
                <a:gd name="T55" fmla="*/ 74 h 115"/>
                <a:gd name="T56" fmla="+- 0 2228 2200"/>
                <a:gd name="T57" fmla="*/ T56 w 103"/>
                <a:gd name="T58" fmla="+- 0 57 55"/>
                <a:gd name="T59" fmla="*/ 57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03" h="115">
                  <a:moveTo>
                    <a:pt x="28" y="2"/>
                  </a:moveTo>
                  <a:lnTo>
                    <a:pt x="0" y="2"/>
                  </a:lnTo>
                  <a:lnTo>
                    <a:pt x="0" y="114"/>
                  </a:lnTo>
                  <a:lnTo>
                    <a:pt x="30" y="114"/>
                  </a:lnTo>
                  <a:lnTo>
                    <a:pt x="30" y="51"/>
                  </a:lnTo>
                  <a:lnTo>
                    <a:pt x="31" y="43"/>
                  </a:lnTo>
                  <a:lnTo>
                    <a:pt x="34" y="33"/>
                  </a:lnTo>
                  <a:lnTo>
                    <a:pt x="36" y="30"/>
                  </a:lnTo>
                  <a:lnTo>
                    <a:pt x="45" y="24"/>
                  </a:lnTo>
                  <a:lnTo>
                    <a:pt x="49" y="23"/>
                  </a:lnTo>
                  <a:lnTo>
                    <a:pt x="100" y="23"/>
                  </a:lnTo>
                  <a:lnTo>
                    <a:pt x="100" y="20"/>
                  </a:lnTo>
                  <a:lnTo>
                    <a:pt x="99" y="19"/>
                  </a:lnTo>
                  <a:lnTo>
                    <a:pt x="28" y="19"/>
                  </a:lnTo>
                  <a:lnTo>
                    <a:pt x="28"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04" name="Freeform 3974">
              <a:extLst>
                <a:ext uri="{FF2B5EF4-FFF2-40B4-BE49-F238E27FC236}">
                  <a16:creationId xmlns:a16="http://schemas.microsoft.com/office/drawing/2014/main" id="{2D560A24-5BF8-4CA5-B8B2-B8BBCDAC4683}"/>
                </a:ext>
              </a:extLst>
            </xdr:cNvPr>
            <xdr:cNvSpPr>
              <a:spLocks/>
            </xdr:cNvSpPr>
          </xdr:nvSpPr>
          <xdr:spPr bwMode="auto">
            <a:xfrm>
              <a:off x="2200" y="55"/>
              <a:ext cx="103" cy="115"/>
            </a:xfrm>
            <a:custGeom>
              <a:avLst/>
              <a:gdLst>
                <a:gd name="T0" fmla="+- 0 2300 2200"/>
                <a:gd name="T1" fmla="*/ T0 w 103"/>
                <a:gd name="T2" fmla="+- 0 78 55"/>
                <a:gd name="T3" fmla="*/ 78 h 115"/>
                <a:gd name="T4" fmla="+- 0 2258 2200"/>
                <a:gd name="T5" fmla="*/ T4 w 103"/>
                <a:gd name="T6" fmla="+- 0 78 55"/>
                <a:gd name="T7" fmla="*/ 78 h 115"/>
                <a:gd name="T8" fmla="+- 0 2262 2200"/>
                <a:gd name="T9" fmla="*/ T8 w 103"/>
                <a:gd name="T10" fmla="+- 0 79 55"/>
                <a:gd name="T11" fmla="*/ 79 h 115"/>
                <a:gd name="T12" fmla="+- 0 2267 2200"/>
                <a:gd name="T13" fmla="*/ T12 w 103"/>
                <a:gd name="T14" fmla="+- 0 82 55"/>
                <a:gd name="T15" fmla="*/ 82 h 115"/>
                <a:gd name="T16" fmla="+- 0 2270 2200"/>
                <a:gd name="T17" fmla="*/ T16 w 103"/>
                <a:gd name="T18" fmla="+- 0 85 55"/>
                <a:gd name="T19" fmla="*/ 85 h 115"/>
                <a:gd name="T20" fmla="+- 0 2272 2200"/>
                <a:gd name="T21" fmla="*/ T20 w 103"/>
                <a:gd name="T22" fmla="+- 0 92 55"/>
                <a:gd name="T23" fmla="*/ 92 h 115"/>
                <a:gd name="T24" fmla="+- 0 2273 2200"/>
                <a:gd name="T25" fmla="*/ T24 w 103"/>
                <a:gd name="T26" fmla="+- 0 100 55"/>
                <a:gd name="T27" fmla="*/ 100 h 115"/>
                <a:gd name="T28" fmla="+- 0 2273 2200"/>
                <a:gd name="T29" fmla="*/ T28 w 103"/>
                <a:gd name="T30" fmla="+- 0 169 55"/>
                <a:gd name="T31" fmla="*/ 169 h 115"/>
                <a:gd name="T32" fmla="+- 0 2302 2200"/>
                <a:gd name="T33" fmla="*/ T32 w 103"/>
                <a:gd name="T34" fmla="+- 0 169 55"/>
                <a:gd name="T35" fmla="*/ 169 h 115"/>
                <a:gd name="T36" fmla="+- 0 2302 2200"/>
                <a:gd name="T37" fmla="*/ T36 w 103"/>
                <a:gd name="T38" fmla="+- 0 91 55"/>
                <a:gd name="T39" fmla="*/ 91 h 115"/>
                <a:gd name="T40" fmla="+- 0 2302 2200"/>
                <a:gd name="T41" fmla="*/ T40 w 103"/>
                <a:gd name="T42" fmla="+- 0 85 55"/>
                <a:gd name="T43" fmla="*/ 85 h 115"/>
                <a:gd name="T44" fmla="+- 0 2300 2200"/>
                <a:gd name="T45" fmla="*/ T44 w 103"/>
                <a:gd name="T46" fmla="+- 0 78 55"/>
                <a:gd name="T47" fmla="*/ 7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03" h="115">
                  <a:moveTo>
                    <a:pt x="100" y="23"/>
                  </a:moveTo>
                  <a:lnTo>
                    <a:pt x="58" y="23"/>
                  </a:lnTo>
                  <a:lnTo>
                    <a:pt x="62" y="24"/>
                  </a:lnTo>
                  <a:lnTo>
                    <a:pt x="67" y="27"/>
                  </a:lnTo>
                  <a:lnTo>
                    <a:pt x="70" y="30"/>
                  </a:lnTo>
                  <a:lnTo>
                    <a:pt x="72" y="37"/>
                  </a:lnTo>
                  <a:lnTo>
                    <a:pt x="73" y="45"/>
                  </a:lnTo>
                  <a:lnTo>
                    <a:pt x="73" y="114"/>
                  </a:lnTo>
                  <a:lnTo>
                    <a:pt x="102" y="114"/>
                  </a:lnTo>
                  <a:lnTo>
                    <a:pt x="102" y="36"/>
                  </a:lnTo>
                  <a:lnTo>
                    <a:pt x="102" y="30"/>
                  </a:lnTo>
                  <a:lnTo>
                    <a:pt x="100" y="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05" name="Freeform 3975">
              <a:extLst>
                <a:ext uri="{FF2B5EF4-FFF2-40B4-BE49-F238E27FC236}">
                  <a16:creationId xmlns:a16="http://schemas.microsoft.com/office/drawing/2014/main" id="{DCE3BB54-E4A9-4294-8521-1E68B72F1F18}"/>
                </a:ext>
              </a:extLst>
            </xdr:cNvPr>
            <xdr:cNvSpPr>
              <a:spLocks/>
            </xdr:cNvSpPr>
          </xdr:nvSpPr>
          <xdr:spPr bwMode="auto">
            <a:xfrm>
              <a:off x="2200" y="55"/>
              <a:ext cx="103" cy="115"/>
            </a:xfrm>
            <a:custGeom>
              <a:avLst/>
              <a:gdLst>
                <a:gd name="T0" fmla="+- 0 2271 2200"/>
                <a:gd name="T1" fmla="*/ T0 w 103"/>
                <a:gd name="T2" fmla="+- 0 55 55"/>
                <a:gd name="T3" fmla="*/ 55 h 115"/>
                <a:gd name="T4" fmla="+- 0 2265 2200"/>
                <a:gd name="T5" fmla="*/ T4 w 103"/>
                <a:gd name="T6" fmla="+- 0 55 55"/>
                <a:gd name="T7" fmla="*/ 55 h 115"/>
                <a:gd name="T8" fmla="+- 0 2254 2200"/>
                <a:gd name="T9" fmla="*/ T8 w 103"/>
                <a:gd name="T10" fmla="+- 0 56 55"/>
                <a:gd name="T11" fmla="*/ 56 h 115"/>
                <a:gd name="T12" fmla="+- 0 2244 2200"/>
                <a:gd name="T13" fmla="*/ T12 w 103"/>
                <a:gd name="T14" fmla="+- 0 60 55"/>
                <a:gd name="T15" fmla="*/ 60 h 115"/>
                <a:gd name="T16" fmla="+- 0 2236 2200"/>
                <a:gd name="T17" fmla="*/ T16 w 103"/>
                <a:gd name="T18" fmla="+- 0 66 55"/>
                <a:gd name="T19" fmla="*/ 66 h 115"/>
                <a:gd name="T20" fmla="+- 0 2228 2200"/>
                <a:gd name="T21" fmla="*/ T20 w 103"/>
                <a:gd name="T22" fmla="+- 0 74 55"/>
                <a:gd name="T23" fmla="*/ 74 h 115"/>
                <a:gd name="T24" fmla="+- 0 2299 2200"/>
                <a:gd name="T25" fmla="*/ T24 w 103"/>
                <a:gd name="T26" fmla="+- 0 74 55"/>
                <a:gd name="T27" fmla="*/ 74 h 115"/>
                <a:gd name="T28" fmla="+- 0 2271 2200"/>
                <a:gd name="T29" fmla="*/ T28 w 103"/>
                <a:gd name="T30" fmla="+- 0 55 55"/>
                <a:gd name="T31" fmla="*/ 55 h 11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103" h="115">
                  <a:moveTo>
                    <a:pt x="71" y="0"/>
                  </a:moveTo>
                  <a:lnTo>
                    <a:pt x="65" y="0"/>
                  </a:lnTo>
                  <a:lnTo>
                    <a:pt x="54" y="1"/>
                  </a:lnTo>
                  <a:lnTo>
                    <a:pt x="44" y="5"/>
                  </a:lnTo>
                  <a:lnTo>
                    <a:pt x="36" y="11"/>
                  </a:lnTo>
                  <a:lnTo>
                    <a:pt x="28" y="19"/>
                  </a:lnTo>
                  <a:lnTo>
                    <a:pt x="99" y="19"/>
                  </a:lnTo>
                  <a:lnTo>
                    <a:pt x="7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406" name="Picture 405">
              <a:extLst>
                <a:ext uri="{FF2B5EF4-FFF2-40B4-BE49-F238E27FC236}">
                  <a16:creationId xmlns:a16="http://schemas.microsoft.com/office/drawing/2014/main" id="{C18F6811-B4C1-42BB-97CB-0FFE9464D31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2368" y="15"/>
              <a:ext cx="672" cy="15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7" name="Picture 406">
              <a:extLst>
                <a:ext uri="{FF2B5EF4-FFF2-40B4-BE49-F238E27FC236}">
                  <a16:creationId xmlns:a16="http://schemas.microsoft.com/office/drawing/2014/main" id="{CD008AC5-CDA3-454D-A125-B728C0641F36}"/>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65" y="0"/>
              <a:ext cx="218" cy="18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55" name="Group 354">
            <a:extLst>
              <a:ext uri="{FF2B5EF4-FFF2-40B4-BE49-F238E27FC236}">
                <a16:creationId xmlns:a16="http://schemas.microsoft.com/office/drawing/2014/main" id="{6680E381-86DA-4FAA-843A-08D7845FEEDB}"/>
              </a:ext>
            </a:extLst>
          </xdr:cNvPr>
          <xdr:cNvGrpSpPr>
            <a:grpSpLocks/>
          </xdr:cNvGrpSpPr>
        </xdr:nvGrpSpPr>
        <xdr:grpSpPr bwMode="auto">
          <a:xfrm>
            <a:off x="4" y="243"/>
            <a:ext cx="118" cy="142"/>
            <a:chOff x="4" y="243"/>
            <a:chExt cx="118" cy="142"/>
          </a:xfrm>
        </xdr:grpSpPr>
        <xdr:sp macro="" textlink="">
          <xdr:nvSpPr>
            <xdr:cNvPr id="401" name="Freeform 3979">
              <a:extLst>
                <a:ext uri="{FF2B5EF4-FFF2-40B4-BE49-F238E27FC236}">
                  <a16:creationId xmlns:a16="http://schemas.microsoft.com/office/drawing/2014/main" id="{2335AB2F-FF9D-4D6C-AD3D-18268ED728D2}"/>
                </a:ext>
              </a:extLst>
            </xdr:cNvPr>
            <xdr:cNvSpPr>
              <a:spLocks/>
            </xdr:cNvSpPr>
          </xdr:nvSpPr>
          <xdr:spPr bwMode="auto">
            <a:xfrm>
              <a:off x="4" y="243"/>
              <a:ext cx="118" cy="142"/>
            </a:xfrm>
            <a:custGeom>
              <a:avLst/>
              <a:gdLst>
                <a:gd name="T0" fmla="+- 0 64 4"/>
                <a:gd name="T1" fmla="*/ T0 w 118"/>
                <a:gd name="T2" fmla="+- 0 243 243"/>
                <a:gd name="T3" fmla="*/ 243 h 142"/>
                <a:gd name="T4" fmla="+- 0 4 4"/>
                <a:gd name="T5" fmla="*/ T4 w 118"/>
                <a:gd name="T6" fmla="+- 0 243 243"/>
                <a:gd name="T7" fmla="*/ 243 h 142"/>
                <a:gd name="T8" fmla="+- 0 4 4"/>
                <a:gd name="T9" fmla="*/ T8 w 118"/>
                <a:gd name="T10" fmla="+- 0 385 243"/>
                <a:gd name="T11" fmla="*/ 385 h 142"/>
                <a:gd name="T12" fmla="+- 0 55 4"/>
                <a:gd name="T13" fmla="*/ T12 w 118"/>
                <a:gd name="T14" fmla="+- 0 385 243"/>
                <a:gd name="T15" fmla="*/ 385 h 142"/>
                <a:gd name="T16" fmla="+- 0 73 4"/>
                <a:gd name="T17" fmla="*/ T16 w 118"/>
                <a:gd name="T18" fmla="+- 0 383 243"/>
                <a:gd name="T19" fmla="*/ 383 h 142"/>
                <a:gd name="T20" fmla="+- 0 87 4"/>
                <a:gd name="T21" fmla="*/ T20 w 118"/>
                <a:gd name="T22" fmla="+- 0 379 243"/>
                <a:gd name="T23" fmla="*/ 379 h 142"/>
                <a:gd name="T24" fmla="+- 0 98 4"/>
                <a:gd name="T25" fmla="*/ T24 w 118"/>
                <a:gd name="T26" fmla="+- 0 372 243"/>
                <a:gd name="T27" fmla="*/ 372 h 142"/>
                <a:gd name="T28" fmla="+- 0 102 4"/>
                <a:gd name="T29" fmla="*/ T28 w 118"/>
                <a:gd name="T30" fmla="+- 0 368 243"/>
                <a:gd name="T31" fmla="*/ 368 h 142"/>
                <a:gd name="T32" fmla="+- 0 23 4"/>
                <a:gd name="T33" fmla="*/ T32 w 118"/>
                <a:gd name="T34" fmla="+- 0 368 243"/>
                <a:gd name="T35" fmla="*/ 368 h 142"/>
                <a:gd name="T36" fmla="+- 0 23 4"/>
                <a:gd name="T37" fmla="*/ T36 w 118"/>
                <a:gd name="T38" fmla="+- 0 260 243"/>
                <a:gd name="T39" fmla="*/ 260 h 142"/>
                <a:gd name="T40" fmla="+- 0 103 4"/>
                <a:gd name="T41" fmla="*/ T40 w 118"/>
                <a:gd name="T42" fmla="+- 0 260 243"/>
                <a:gd name="T43" fmla="*/ 260 h 142"/>
                <a:gd name="T44" fmla="+- 0 99 4"/>
                <a:gd name="T45" fmla="*/ T44 w 118"/>
                <a:gd name="T46" fmla="+- 0 255 243"/>
                <a:gd name="T47" fmla="*/ 255 h 142"/>
                <a:gd name="T48" fmla="+- 0 93 4"/>
                <a:gd name="T49" fmla="*/ T48 w 118"/>
                <a:gd name="T50" fmla="+- 0 250 243"/>
                <a:gd name="T51" fmla="*/ 250 h 142"/>
                <a:gd name="T52" fmla="+- 0 86 4"/>
                <a:gd name="T53" fmla="*/ T52 w 118"/>
                <a:gd name="T54" fmla="+- 0 247 243"/>
                <a:gd name="T55" fmla="*/ 247 h 142"/>
                <a:gd name="T56" fmla="+- 0 72 4"/>
                <a:gd name="T57" fmla="*/ T56 w 118"/>
                <a:gd name="T58" fmla="+- 0 243 243"/>
                <a:gd name="T59" fmla="*/ 243 h 142"/>
                <a:gd name="T60" fmla="+- 0 64 4"/>
                <a:gd name="T61" fmla="*/ T60 w 118"/>
                <a:gd name="T62" fmla="+- 0 243 243"/>
                <a:gd name="T63" fmla="*/ 243 h 14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18" h="142">
                  <a:moveTo>
                    <a:pt x="60" y="0"/>
                  </a:moveTo>
                  <a:lnTo>
                    <a:pt x="0" y="0"/>
                  </a:lnTo>
                  <a:lnTo>
                    <a:pt x="0" y="142"/>
                  </a:lnTo>
                  <a:lnTo>
                    <a:pt x="51" y="142"/>
                  </a:lnTo>
                  <a:lnTo>
                    <a:pt x="69" y="140"/>
                  </a:lnTo>
                  <a:lnTo>
                    <a:pt x="83" y="136"/>
                  </a:lnTo>
                  <a:lnTo>
                    <a:pt x="94" y="129"/>
                  </a:lnTo>
                  <a:lnTo>
                    <a:pt x="98" y="125"/>
                  </a:lnTo>
                  <a:lnTo>
                    <a:pt x="19" y="125"/>
                  </a:lnTo>
                  <a:lnTo>
                    <a:pt x="19" y="17"/>
                  </a:lnTo>
                  <a:lnTo>
                    <a:pt x="99" y="17"/>
                  </a:lnTo>
                  <a:lnTo>
                    <a:pt x="95" y="12"/>
                  </a:lnTo>
                  <a:lnTo>
                    <a:pt x="89" y="7"/>
                  </a:lnTo>
                  <a:lnTo>
                    <a:pt x="82" y="4"/>
                  </a:lnTo>
                  <a:lnTo>
                    <a:pt x="68" y="0"/>
                  </a:lnTo>
                  <a:lnTo>
                    <a:pt x="6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02" name="Freeform 3980">
              <a:extLst>
                <a:ext uri="{FF2B5EF4-FFF2-40B4-BE49-F238E27FC236}">
                  <a16:creationId xmlns:a16="http://schemas.microsoft.com/office/drawing/2014/main" id="{AA2B7AFB-A1C4-4070-A8F5-D52C833BC04C}"/>
                </a:ext>
              </a:extLst>
            </xdr:cNvPr>
            <xdr:cNvSpPr>
              <a:spLocks/>
            </xdr:cNvSpPr>
          </xdr:nvSpPr>
          <xdr:spPr bwMode="auto">
            <a:xfrm>
              <a:off x="4" y="243"/>
              <a:ext cx="118" cy="142"/>
            </a:xfrm>
            <a:custGeom>
              <a:avLst/>
              <a:gdLst>
                <a:gd name="T0" fmla="+- 0 103 4"/>
                <a:gd name="T1" fmla="*/ T0 w 118"/>
                <a:gd name="T2" fmla="+- 0 260 243"/>
                <a:gd name="T3" fmla="*/ 260 h 142"/>
                <a:gd name="T4" fmla="+- 0 64 4"/>
                <a:gd name="T5" fmla="*/ T4 w 118"/>
                <a:gd name="T6" fmla="+- 0 260 243"/>
                <a:gd name="T7" fmla="*/ 260 h 142"/>
                <a:gd name="T8" fmla="+- 0 72 4"/>
                <a:gd name="T9" fmla="*/ T8 w 118"/>
                <a:gd name="T10" fmla="+- 0 261 243"/>
                <a:gd name="T11" fmla="*/ 261 h 142"/>
                <a:gd name="T12" fmla="+- 0 77 4"/>
                <a:gd name="T13" fmla="*/ T12 w 118"/>
                <a:gd name="T14" fmla="+- 0 262 243"/>
                <a:gd name="T15" fmla="*/ 262 h 142"/>
                <a:gd name="T16" fmla="+- 0 87 4"/>
                <a:gd name="T17" fmla="*/ T16 w 118"/>
                <a:gd name="T18" fmla="+- 0 268 243"/>
                <a:gd name="T19" fmla="*/ 268 h 142"/>
                <a:gd name="T20" fmla="+- 0 94 4"/>
                <a:gd name="T21" fmla="*/ T20 w 118"/>
                <a:gd name="T22" fmla="+- 0 278 243"/>
                <a:gd name="T23" fmla="*/ 278 h 142"/>
                <a:gd name="T24" fmla="+- 0 100 4"/>
                <a:gd name="T25" fmla="*/ T24 w 118"/>
                <a:gd name="T26" fmla="+- 0 293 243"/>
                <a:gd name="T27" fmla="*/ 293 h 142"/>
                <a:gd name="T28" fmla="+- 0 102 4"/>
                <a:gd name="T29" fmla="*/ T28 w 118"/>
                <a:gd name="T30" fmla="+- 0 313 243"/>
                <a:gd name="T31" fmla="*/ 313 h 142"/>
                <a:gd name="T32" fmla="+- 0 101 4"/>
                <a:gd name="T33" fmla="*/ T32 w 118"/>
                <a:gd name="T34" fmla="+- 0 327 243"/>
                <a:gd name="T35" fmla="*/ 327 h 142"/>
                <a:gd name="T36" fmla="+- 0 72 4"/>
                <a:gd name="T37" fmla="*/ T36 w 118"/>
                <a:gd name="T38" fmla="+- 0 368 243"/>
                <a:gd name="T39" fmla="*/ 368 h 142"/>
                <a:gd name="T40" fmla="+- 0 102 4"/>
                <a:gd name="T41" fmla="*/ T40 w 118"/>
                <a:gd name="T42" fmla="+- 0 368 243"/>
                <a:gd name="T43" fmla="*/ 368 h 142"/>
                <a:gd name="T44" fmla="+- 0 121 4"/>
                <a:gd name="T45" fmla="*/ T44 w 118"/>
                <a:gd name="T46" fmla="+- 0 313 243"/>
                <a:gd name="T47" fmla="*/ 313 h 142"/>
                <a:gd name="T48" fmla="+- 0 120 4"/>
                <a:gd name="T49" fmla="*/ T48 w 118"/>
                <a:gd name="T50" fmla="+- 0 295 243"/>
                <a:gd name="T51" fmla="*/ 295 h 142"/>
                <a:gd name="T52" fmla="+- 0 115 4"/>
                <a:gd name="T53" fmla="*/ T52 w 118"/>
                <a:gd name="T54" fmla="+- 0 279 243"/>
                <a:gd name="T55" fmla="*/ 279 h 142"/>
                <a:gd name="T56" fmla="+- 0 109 4"/>
                <a:gd name="T57" fmla="*/ T56 w 118"/>
                <a:gd name="T58" fmla="+- 0 266 243"/>
                <a:gd name="T59" fmla="*/ 266 h 142"/>
                <a:gd name="T60" fmla="+- 0 103 4"/>
                <a:gd name="T61" fmla="*/ T60 w 118"/>
                <a:gd name="T62" fmla="+- 0 260 243"/>
                <a:gd name="T63" fmla="*/ 260 h 14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118" h="142">
                  <a:moveTo>
                    <a:pt x="99" y="17"/>
                  </a:moveTo>
                  <a:lnTo>
                    <a:pt x="60" y="17"/>
                  </a:lnTo>
                  <a:lnTo>
                    <a:pt x="68" y="18"/>
                  </a:lnTo>
                  <a:lnTo>
                    <a:pt x="73" y="19"/>
                  </a:lnTo>
                  <a:lnTo>
                    <a:pt x="83" y="25"/>
                  </a:lnTo>
                  <a:lnTo>
                    <a:pt x="90" y="35"/>
                  </a:lnTo>
                  <a:lnTo>
                    <a:pt x="96" y="50"/>
                  </a:lnTo>
                  <a:lnTo>
                    <a:pt x="98" y="70"/>
                  </a:lnTo>
                  <a:lnTo>
                    <a:pt x="97" y="84"/>
                  </a:lnTo>
                  <a:lnTo>
                    <a:pt x="68" y="125"/>
                  </a:lnTo>
                  <a:lnTo>
                    <a:pt x="98" y="125"/>
                  </a:lnTo>
                  <a:lnTo>
                    <a:pt x="117" y="70"/>
                  </a:lnTo>
                  <a:lnTo>
                    <a:pt x="116" y="52"/>
                  </a:lnTo>
                  <a:lnTo>
                    <a:pt x="111" y="36"/>
                  </a:lnTo>
                  <a:lnTo>
                    <a:pt x="105" y="23"/>
                  </a:lnTo>
                  <a:lnTo>
                    <a:pt x="99" y="1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6" name="Group 355">
            <a:extLst>
              <a:ext uri="{FF2B5EF4-FFF2-40B4-BE49-F238E27FC236}">
                <a16:creationId xmlns:a16="http://schemas.microsoft.com/office/drawing/2014/main" id="{BF26AF51-4600-4F7A-A406-4CD30E188CE8}"/>
              </a:ext>
            </a:extLst>
          </xdr:cNvPr>
          <xdr:cNvGrpSpPr>
            <a:grpSpLocks/>
          </xdr:cNvGrpSpPr>
        </xdr:nvGrpSpPr>
        <xdr:grpSpPr bwMode="auto">
          <a:xfrm>
            <a:off x="133" y="280"/>
            <a:ext cx="95" cy="108"/>
            <a:chOff x="133" y="280"/>
            <a:chExt cx="95" cy="108"/>
          </a:xfrm>
        </xdr:grpSpPr>
        <xdr:sp macro="" textlink="">
          <xdr:nvSpPr>
            <xdr:cNvPr id="398" name="Freeform 3982">
              <a:extLst>
                <a:ext uri="{FF2B5EF4-FFF2-40B4-BE49-F238E27FC236}">
                  <a16:creationId xmlns:a16="http://schemas.microsoft.com/office/drawing/2014/main" id="{3BBE30F0-EC11-4AE0-8FB3-4CB86A8BE11F}"/>
                </a:ext>
              </a:extLst>
            </xdr:cNvPr>
            <xdr:cNvSpPr>
              <a:spLocks/>
            </xdr:cNvSpPr>
          </xdr:nvSpPr>
          <xdr:spPr bwMode="auto">
            <a:xfrm>
              <a:off x="133" y="280"/>
              <a:ext cx="95" cy="108"/>
            </a:xfrm>
            <a:custGeom>
              <a:avLst/>
              <a:gdLst>
                <a:gd name="T0" fmla="+- 0 195 133"/>
                <a:gd name="T1" fmla="*/ T0 w 95"/>
                <a:gd name="T2" fmla="+- 0 280 280"/>
                <a:gd name="T3" fmla="*/ 280 h 108"/>
                <a:gd name="T4" fmla="+- 0 167 133"/>
                <a:gd name="T5" fmla="*/ T4 w 95"/>
                <a:gd name="T6" fmla="+- 0 280 280"/>
                <a:gd name="T7" fmla="*/ 280 h 108"/>
                <a:gd name="T8" fmla="+- 0 155 133"/>
                <a:gd name="T9" fmla="*/ T8 w 95"/>
                <a:gd name="T10" fmla="+- 0 284 280"/>
                <a:gd name="T11" fmla="*/ 284 h 108"/>
                <a:gd name="T12" fmla="+- 0 133 133"/>
                <a:gd name="T13" fmla="*/ T12 w 95"/>
                <a:gd name="T14" fmla="+- 0 334 280"/>
                <a:gd name="T15" fmla="*/ 334 h 108"/>
                <a:gd name="T16" fmla="+- 0 137 133"/>
                <a:gd name="T17" fmla="*/ T16 w 95"/>
                <a:gd name="T18" fmla="+- 0 356 280"/>
                <a:gd name="T19" fmla="*/ 356 h 108"/>
                <a:gd name="T20" fmla="+- 0 146 133"/>
                <a:gd name="T21" fmla="*/ T20 w 95"/>
                <a:gd name="T22" fmla="+- 0 373 280"/>
                <a:gd name="T23" fmla="*/ 373 h 108"/>
                <a:gd name="T24" fmla="+- 0 162 133"/>
                <a:gd name="T25" fmla="*/ T24 w 95"/>
                <a:gd name="T26" fmla="+- 0 383 280"/>
                <a:gd name="T27" fmla="*/ 383 h 108"/>
                <a:gd name="T28" fmla="+- 0 182 133"/>
                <a:gd name="T29" fmla="*/ T28 w 95"/>
                <a:gd name="T30" fmla="+- 0 387 280"/>
                <a:gd name="T31" fmla="*/ 387 h 108"/>
                <a:gd name="T32" fmla="+- 0 198 133"/>
                <a:gd name="T33" fmla="*/ T32 w 95"/>
                <a:gd name="T34" fmla="+- 0 385 280"/>
                <a:gd name="T35" fmla="*/ 385 h 108"/>
                <a:gd name="T36" fmla="+- 0 211 133"/>
                <a:gd name="T37" fmla="*/ T36 w 95"/>
                <a:gd name="T38" fmla="+- 0 378 280"/>
                <a:gd name="T39" fmla="*/ 378 h 108"/>
                <a:gd name="T40" fmla="+- 0 217 133"/>
                <a:gd name="T41" fmla="*/ T40 w 95"/>
                <a:gd name="T42" fmla="+- 0 372 280"/>
                <a:gd name="T43" fmla="*/ 372 h 108"/>
                <a:gd name="T44" fmla="+- 0 182 133"/>
                <a:gd name="T45" fmla="*/ T44 w 95"/>
                <a:gd name="T46" fmla="+- 0 372 280"/>
                <a:gd name="T47" fmla="*/ 372 h 108"/>
                <a:gd name="T48" fmla="+- 0 170 133"/>
                <a:gd name="T49" fmla="*/ T48 w 95"/>
                <a:gd name="T50" fmla="+- 0 370 280"/>
                <a:gd name="T51" fmla="*/ 370 h 108"/>
                <a:gd name="T52" fmla="+- 0 161 133"/>
                <a:gd name="T53" fmla="*/ T52 w 95"/>
                <a:gd name="T54" fmla="+- 0 364 280"/>
                <a:gd name="T55" fmla="*/ 364 h 108"/>
                <a:gd name="T56" fmla="+- 0 154 133"/>
                <a:gd name="T57" fmla="*/ T56 w 95"/>
                <a:gd name="T58" fmla="+- 0 353 280"/>
                <a:gd name="T59" fmla="*/ 353 h 108"/>
                <a:gd name="T60" fmla="+- 0 151 133"/>
                <a:gd name="T61" fmla="*/ T60 w 95"/>
                <a:gd name="T62" fmla="+- 0 338 280"/>
                <a:gd name="T63" fmla="*/ 338 h 108"/>
                <a:gd name="T64" fmla="+- 0 228 133"/>
                <a:gd name="T65" fmla="*/ T64 w 95"/>
                <a:gd name="T66" fmla="+- 0 338 280"/>
                <a:gd name="T67" fmla="*/ 338 h 108"/>
                <a:gd name="T68" fmla="+- 0 228 133"/>
                <a:gd name="T69" fmla="*/ T68 w 95"/>
                <a:gd name="T70" fmla="+- 0 336 280"/>
                <a:gd name="T71" fmla="*/ 336 h 108"/>
                <a:gd name="T72" fmla="+- 0 228 133"/>
                <a:gd name="T73" fmla="*/ T72 w 95"/>
                <a:gd name="T74" fmla="+- 0 333 280"/>
                <a:gd name="T75" fmla="*/ 333 h 108"/>
                <a:gd name="T76" fmla="+- 0 227 133"/>
                <a:gd name="T77" fmla="*/ T76 w 95"/>
                <a:gd name="T78" fmla="+- 0 323 280"/>
                <a:gd name="T79" fmla="*/ 323 h 108"/>
                <a:gd name="T80" fmla="+- 0 152 133"/>
                <a:gd name="T81" fmla="*/ T80 w 95"/>
                <a:gd name="T82" fmla="+- 0 323 280"/>
                <a:gd name="T83" fmla="*/ 323 h 108"/>
                <a:gd name="T84" fmla="+- 0 155 133"/>
                <a:gd name="T85" fmla="*/ T84 w 95"/>
                <a:gd name="T86" fmla="+- 0 311 280"/>
                <a:gd name="T87" fmla="*/ 311 h 108"/>
                <a:gd name="T88" fmla="+- 0 161 133"/>
                <a:gd name="T89" fmla="*/ T88 w 95"/>
                <a:gd name="T90" fmla="+- 0 302 280"/>
                <a:gd name="T91" fmla="*/ 302 h 108"/>
                <a:gd name="T92" fmla="+- 0 170 133"/>
                <a:gd name="T93" fmla="*/ T92 w 95"/>
                <a:gd name="T94" fmla="+- 0 296 280"/>
                <a:gd name="T95" fmla="*/ 296 h 108"/>
                <a:gd name="T96" fmla="+- 0 181 133"/>
                <a:gd name="T97" fmla="*/ T96 w 95"/>
                <a:gd name="T98" fmla="+- 0 294 280"/>
                <a:gd name="T99" fmla="*/ 294 h 108"/>
                <a:gd name="T100" fmla="+- 0 215 133"/>
                <a:gd name="T101" fmla="*/ T100 w 95"/>
                <a:gd name="T102" fmla="+- 0 294 280"/>
                <a:gd name="T103" fmla="*/ 294 h 108"/>
                <a:gd name="T104" fmla="+- 0 206 133"/>
                <a:gd name="T105" fmla="*/ T104 w 95"/>
                <a:gd name="T106" fmla="+- 0 284 280"/>
                <a:gd name="T107" fmla="*/ 284 h 108"/>
                <a:gd name="T108" fmla="+- 0 195 133"/>
                <a:gd name="T109" fmla="*/ T108 w 95"/>
                <a:gd name="T110" fmla="+- 0 280 280"/>
                <a:gd name="T11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95" h="108">
                  <a:moveTo>
                    <a:pt x="62" y="0"/>
                  </a:moveTo>
                  <a:lnTo>
                    <a:pt x="34" y="0"/>
                  </a:lnTo>
                  <a:lnTo>
                    <a:pt x="22" y="4"/>
                  </a:lnTo>
                  <a:lnTo>
                    <a:pt x="0" y="54"/>
                  </a:lnTo>
                  <a:lnTo>
                    <a:pt x="4" y="76"/>
                  </a:lnTo>
                  <a:lnTo>
                    <a:pt x="13" y="93"/>
                  </a:lnTo>
                  <a:lnTo>
                    <a:pt x="29" y="103"/>
                  </a:lnTo>
                  <a:lnTo>
                    <a:pt x="49" y="107"/>
                  </a:lnTo>
                  <a:lnTo>
                    <a:pt x="65" y="105"/>
                  </a:lnTo>
                  <a:lnTo>
                    <a:pt x="78" y="98"/>
                  </a:lnTo>
                  <a:lnTo>
                    <a:pt x="84" y="92"/>
                  </a:lnTo>
                  <a:lnTo>
                    <a:pt x="49" y="92"/>
                  </a:lnTo>
                  <a:lnTo>
                    <a:pt x="37" y="90"/>
                  </a:lnTo>
                  <a:lnTo>
                    <a:pt x="28" y="84"/>
                  </a:lnTo>
                  <a:lnTo>
                    <a:pt x="21" y="73"/>
                  </a:lnTo>
                  <a:lnTo>
                    <a:pt x="18" y="58"/>
                  </a:lnTo>
                  <a:lnTo>
                    <a:pt x="95" y="58"/>
                  </a:lnTo>
                  <a:lnTo>
                    <a:pt x="95" y="56"/>
                  </a:lnTo>
                  <a:lnTo>
                    <a:pt x="95" y="53"/>
                  </a:lnTo>
                  <a:lnTo>
                    <a:pt x="94" y="43"/>
                  </a:lnTo>
                  <a:lnTo>
                    <a:pt x="19" y="43"/>
                  </a:lnTo>
                  <a:lnTo>
                    <a:pt x="22" y="31"/>
                  </a:lnTo>
                  <a:lnTo>
                    <a:pt x="28" y="22"/>
                  </a:lnTo>
                  <a:lnTo>
                    <a:pt x="37" y="16"/>
                  </a:lnTo>
                  <a:lnTo>
                    <a:pt x="48" y="14"/>
                  </a:lnTo>
                  <a:lnTo>
                    <a:pt x="82" y="14"/>
                  </a:lnTo>
                  <a:lnTo>
                    <a:pt x="73" y="4"/>
                  </a:lnTo>
                  <a:lnTo>
                    <a:pt x="6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9" name="Freeform 3983">
              <a:extLst>
                <a:ext uri="{FF2B5EF4-FFF2-40B4-BE49-F238E27FC236}">
                  <a16:creationId xmlns:a16="http://schemas.microsoft.com/office/drawing/2014/main" id="{88E1BBFB-840A-445D-A7FA-957DD8F035B3}"/>
                </a:ext>
              </a:extLst>
            </xdr:cNvPr>
            <xdr:cNvSpPr>
              <a:spLocks/>
            </xdr:cNvSpPr>
          </xdr:nvSpPr>
          <xdr:spPr bwMode="auto">
            <a:xfrm>
              <a:off x="133" y="280"/>
              <a:ext cx="95" cy="108"/>
            </a:xfrm>
            <a:custGeom>
              <a:avLst/>
              <a:gdLst>
                <a:gd name="T0" fmla="+- 0 209 133"/>
                <a:gd name="T1" fmla="*/ T0 w 95"/>
                <a:gd name="T2" fmla="+- 0 351 280"/>
                <a:gd name="T3" fmla="*/ 351 h 108"/>
                <a:gd name="T4" fmla="+- 0 204 133"/>
                <a:gd name="T5" fmla="*/ T4 w 95"/>
                <a:gd name="T6" fmla="+- 0 366 280"/>
                <a:gd name="T7" fmla="*/ 366 h 108"/>
                <a:gd name="T8" fmla="+- 0 195 133"/>
                <a:gd name="T9" fmla="*/ T8 w 95"/>
                <a:gd name="T10" fmla="+- 0 372 280"/>
                <a:gd name="T11" fmla="*/ 372 h 108"/>
                <a:gd name="T12" fmla="+- 0 217 133"/>
                <a:gd name="T13" fmla="*/ T12 w 95"/>
                <a:gd name="T14" fmla="+- 0 372 280"/>
                <a:gd name="T15" fmla="*/ 372 h 108"/>
                <a:gd name="T16" fmla="+- 0 221 133"/>
                <a:gd name="T17" fmla="*/ T16 w 95"/>
                <a:gd name="T18" fmla="+- 0 368 280"/>
                <a:gd name="T19" fmla="*/ 368 h 108"/>
                <a:gd name="T20" fmla="+- 0 227 133"/>
                <a:gd name="T21" fmla="*/ T20 w 95"/>
                <a:gd name="T22" fmla="+- 0 354 280"/>
                <a:gd name="T23" fmla="*/ 354 h 108"/>
                <a:gd name="T24" fmla="+- 0 209 133"/>
                <a:gd name="T25" fmla="*/ T24 w 95"/>
                <a:gd name="T26" fmla="+- 0 351 280"/>
                <a:gd name="T27" fmla="*/ 351 h 108"/>
              </a:gdLst>
              <a:ahLst/>
              <a:cxnLst>
                <a:cxn ang="0">
                  <a:pos x="T1" y="T3"/>
                </a:cxn>
                <a:cxn ang="0">
                  <a:pos x="T5" y="T7"/>
                </a:cxn>
                <a:cxn ang="0">
                  <a:pos x="T9" y="T11"/>
                </a:cxn>
                <a:cxn ang="0">
                  <a:pos x="T13" y="T15"/>
                </a:cxn>
                <a:cxn ang="0">
                  <a:pos x="T17" y="T19"/>
                </a:cxn>
                <a:cxn ang="0">
                  <a:pos x="T21" y="T23"/>
                </a:cxn>
                <a:cxn ang="0">
                  <a:pos x="T25" y="T27"/>
                </a:cxn>
              </a:cxnLst>
              <a:rect l="0" t="0" r="r" b="b"/>
              <a:pathLst>
                <a:path w="95" h="108">
                  <a:moveTo>
                    <a:pt x="76" y="71"/>
                  </a:moveTo>
                  <a:lnTo>
                    <a:pt x="71" y="86"/>
                  </a:lnTo>
                  <a:lnTo>
                    <a:pt x="62" y="92"/>
                  </a:lnTo>
                  <a:lnTo>
                    <a:pt x="84" y="92"/>
                  </a:lnTo>
                  <a:lnTo>
                    <a:pt x="88" y="88"/>
                  </a:lnTo>
                  <a:lnTo>
                    <a:pt x="94" y="74"/>
                  </a:lnTo>
                  <a:lnTo>
                    <a:pt x="76" y="7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400" name="Freeform 3984">
              <a:extLst>
                <a:ext uri="{FF2B5EF4-FFF2-40B4-BE49-F238E27FC236}">
                  <a16:creationId xmlns:a16="http://schemas.microsoft.com/office/drawing/2014/main" id="{2BFDC781-C5AF-4DEF-97DA-AEA59A7A7999}"/>
                </a:ext>
              </a:extLst>
            </xdr:cNvPr>
            <xdr:cNvSpPr>
              <a:spLocks/>
            </xdr:cNvSpPr>
          </xdr:nvSpPr>
          <xdr:spPr bwMode="auto">
            <a:xfrm>
              <a:off x="133" y="280"/>
              <a:ext cx="95" cy="108"/>
            </a:xfrm>
            <a:custGeom>
              <a:avLst/>
              <a:gdLst>
                <a:gd name="T0" fmla="+- 0 215 133"/>
                <a:gd name="T1" fmla="*/ T0 w 95"/>
                <a:gd name="T2" fmla="+- 0 294 280"/>
                <a:gd name="T3" fmla="*/ 294 h 108"/>
                <a:gd name="T4" fmla="+- 0 190 133"/>
                <a:gd name="T5" fmla="*/ T4 w 95"/>
                <a:gd name="T6" fmla="+- 0 294 280"/>
                <a:gd name="T7" fmla="*/ 294 h 108"/>
                <a:gd name="T8" fmla="+- 0 197 133"/>
                <a:gd name="T9" fmla="*/ T8 w 95"/>
                <a:gd name="T10" fmla="+- 0 297 280"/>
                <a:gd name="T11" fmla="*/ 297 h 108"/>
                <a:gd name="T12" fmla="+- 0 203 133"/>
                <a:gd name="T13" fmla="*/ T12 w 95"/>
                <a:gd name="T14" fmla="+- 0 304 280"/>
                <a:gd name="T15" fmla="*/ 304 h 108"/>
                <a:gd name="T16" fmla="+- 0 206 133"/>
                <a:gd name="T17" fmla="*/ T16 w 95"/>
                <a:gd name="T18" fmla="+- 0 308 280"/>
                <a:gd name="T19" fmla="*/ 308 h 108"/>
                <a:gd name="T20" fmla="+- 0 209 133"/>
                <a:gd name="T21" fmla="*/ T20 w 95"/>
                <a:gd name="T22" fmla="+- 0 315 280"/>
                <a:gd name="T23" fmla="*/ 315 h 108"/>
                <a:gd name="T24" fmla="+- 0 209 133"/>
                <a:gd name="T25" fmla="*/ T24 w 95"/>
                <a:gd name="T26" fmla="+- 0 323 280"/>
                <a:gd name="T27" fmla="*/ 323 h 108"/>
                <a:gd name="T28" fmla="+- 0 227 133"/>
                <a:gd name="T29" fmla="*/ T28 w 95"/>
                <a:gd name="T30" fmla="+- 0 323 280"/>
                <a:gd name="T31" fmla="*/ 323 h 108"/>
                <a:gd name="T32" fmla="+- 0 227 133"/>
                <a:gd name="T33" fmla="*/ T32 w 95"/>
                <a:gd name="T34" fmla="+- 0 321 280"/>
                <a:gd name="T35" fmla="*/ 321 h 108"/>
                <a:gd name="T36" fmla="+- 0 225 133"/>
                <a:gd name="T37" fmla="*/ T36 w 95"/>
                <a:gd name="T38" fmla="+- 0 310 280"/>
                <a:gd name="T39" fmla="*/ 310 h 108"/>
                <a:gd name="T40" fmla="+- 0 221 133"/>
                <a:gd name="T41" fmla="*/ T40 w 95"/>
                <a:gd name="T42" fmla="+- 0 301 280"/>
                <a:gd name="T43" fmla="*/ 301 h 108"/>
                <a:gd name="T44" fmla="+- 0 215 133"/>
                <a:gd name="T45" fmla="*/ T44 w 95"/>
                <a:gd name="T46" fmla="+- 0 294 280"/>
                <a:gd name="T47"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5" h="108">
                  <a:moveTo>
                    <a:pt x="82" y="14"/>
                  </a:moveTo>
                  <a:lnTo>
                    <a:pt x="57" y="14"/>
                  </a:lnTo>
                  <a:lnTo>
                    <a:pt x="64" y="17"/>
                  </a:lnTo>
                  <a:lnTo>
                    <a:pt x="70" y="24"/>
                  </a:lnTo>
                  <a:lnTo>
                    <a:pt x="73" y="28"/>
                  </a:lnTo>
                  <a:lnTo>
                    <a:pt x="76" y="35"/>
                  </a:lnTo>
                  <a:lnTo>
                    <a:pt x="76" y="43"/>
                  </a:lnTo>
                  <a:lnTo>
                    <a:pt x="94" y="43"/>
                  </a:lnTo>
                  <a:lnTo>
                    <a:pt x="94" y="41"/>
                  </a:lnTo>
                  <a:lnTo>
                    <a:pt x="92" y="30"/>
                  </a:lnTo>
                  <a:lnTo>
                    <a:pt x="88" y="21"/>
                  </a:lnTo>
                  <a:lnTo>
                    <a:pt x="82"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7" name="Group 356">
            <a:extLst>
              <a:ext uri="{FF2B5EF4-FFF2-40B4-BE49-F238E27FC236}">
                <a16:creationId xmlns:a16="http://schemas.microsoft.com/office/drawing/2014/main" id="{937DE3A8-C417-4B64-B3C5-E2ACC1B6158C}"/>
              </a:ext>
            </a:extLst>
          </xdr:cNvPr>
          <xdr:cNvGrpSpPr>
            <a:grpSpLocks/>
          </xdr:cNvGrpSpPr>
        </xdr:nvGrpSpPr>
        <xdr:grpSpPr bwMode="auto">
          <a:xfrm>
            <a:off x="245" y="280"/>
            <a:ext cx="90" cy="145"/>
            <a:chOff x="245" y="280"/>
            <a:chExt cx="90" cy="145"/>
          </a:xfrm>
        </xdr:grpSpPr>
        <xdr:sp macro="" textlink="">
          <xdr:nvSpPr>
            <xdr:cNvPr id="394" name="Freeform 3986">
              <a:extLst>
                <a:ext uri="{FF2B5EF4-FFF2-40B4-BE49-F238E27FC236}">
                  <a16:creationId xmlns:a16="http://schemas.microsoft.com/office/drawing/2014/main" id="{16A0896C-C2F1-47B0-84F1-784DA3ED911C}"/>
                </a:ext>
              </a:extLst>
            </xdr:cNvPr>
            <xdr:cNvSpPr>
              <a:spLocks/>
            </xdr:cNvSpPr>
          </xdr:nvSpPr>
          <xdr:spPr bwMode="auto">
            <a:xfrm>
              <a:off x="245" y="280"/>
              <a:ext cx="90" cy="145"/>
            </a:xfrm>
            <a:custGeom>
              <a:avLst/>
              <a:gdLst>
                <a:gd name="T0" fmla="+- 0 261 245"/>
                <a:gd name="T1" fmla="*/ T0 w 90"/>
                <a:gd name="T2" fmla="+- 0 282 280"/>
                <a:gd name="T3" fmla="*/ 282 h 145"/>
                <a:gd name="T4" fmla="+- 0 245 245"/>
                <a:gd name="T5" fmla="*/ T4 w 90"/>
                <a:gd name="T6" fmla="+- 0 282 280"/>
                <a:gd name="T7" fmla="*/ 282 h 145"/>
                <a:gd name="T8" fmla="+- 0 245 245"/>
                <a:gd name="T9" fmla="*/ T8 w 90"/>
                <a:gd name="T10" fmla="+- 0 424 280"/>
                <a:gd name="T11" fmla="*/ 424 h 145"/>
                <a:gd name="T12" fmla="+- 0 262 245"/>
                <a:gd name="T13" fmla="*/ T12 w 90"/>
                <a:gd name="T14" fmla="+- 0 424 280"/>
                <a:gd name="T15" fmla="*/ 424 h 145"/>
                <a:gd name="T16" fmla="+- 0 262 245"/>
                <a:gd name="T17" fmla="*/ T16 w 90"/>
                <a:gd name="T18" fmla="+- 0 374 280"/>
                <a:gd name="T19" fmla="*/ 374 h 145"/>
                <a:gd name="T20" fmla="+- 0 319 245"/>
                <a:gd name="T21" fmla="*/ T20 w 90"/>
                <a:gd name="T22" fmla="+- 0 374 280"/>
                <a:gd name="T23" fmla="*/ 374 h 145"/>
                <a:gd name="T24" fmla="+- 0 321 245"/>
                <a:gd name="T25" fmla="*/ T24 w 90"/>
                <a:gd name="T26" fmla="+- 0 372 280"/>
                <a:gd name="T27" fmla="*/ 372 h 145"/>
                <a:gd name="T28" fmla="+- 0 288 245"/>
                <a:gd name="T29" fmla="*/ T28 w 90"/>
                <a:gd name="T30" fmla="+- 0 372 280"/>
                <a:gd name="T31" fmla="*/ 372 h 145"/>
                <a:gd name="T32" fmla="+- 0 278 245"/>
                <a:gd name="T33" fmla="*/ T32 w 90"/>
                <a:gd name="T34" fmla="+- 0 370 280"/>
                <a:gd name="T35" fmla="*/ 370 h 145"/>
                <a:gd name="T36" fmla="+- 0 269 245"/>
                <a:gd name="T37" fmla="*/ T36 w 90"/>
                <a:gd name="T38" fmla="+- 0 363 280"/>
                <a:gd name="T39" fmla="*/ 363 h 145"/>
                <a:gd name="T40" fmla="+- 0 263 245"/>
                <a:gd name="T41" fmla="*/ T40 w 90"/>
                <a:gd name="T42" fmla="+- 0 351 280"/>
                <a:gd name="T43" fmla="*/ 351 h 145"/>
                <a:gd name="T44" fmla="+- 0 261 245"/>
                <a:gd name="T45" fmla="*/ T44 w 90"/>
                <a:gd name="T46" fmla="+- 0 334 280"/>
                <a:gd name="T47" fmla="*/ 334 h 145"/>
                <a:gd name="T48" fmla="+- 0 261 245"/>
                <a:gd name="T49" fmla="*/ T48 w 90"/>
                <a:gd name="T50" fmla="+- 0 321 280"/>
                <a:gd name="T51" fmla="*/ 321 h 145"/>
                <a:gd name="T52" fmla="+- 0 264 245"/>
                <a:gd name="T53" fmla="*/ T52 w 90"/>
                <a:gd name="T54" fmla="+- 0 311 280"/>
                <a:gd name="T55" fmla="*/ 311 h 145"/>
                <a:gd name="T56" fmla="+- 0 275 245"/>
                <a:gd name="T57" fmla="*/ T56 w 90"/>
                <a:gd name="T58" fmla="+- 0 297 280"/>
                <a:gd name="T59" fmla="*/ 297 h 145"/>
                <a:gd name="T60" fmla="+- 0 278 245"/>
                <a:gd name="T61" fmla="*/ T60 w 90"/>
                <a:gd name="T62" fmla="+- 0 295 280"/>
                <a:gd name="T63" fmla="*/ 295 h 145"/>
                <a:gd name="T64" fmla="+- 0 261 245"/>
                <a:gd name="T65" fmla="*/ T64 w 90"/>
                <a:gd name="T66" fmla="+- 0 295 280"/>
                <a:gd name="T67" fmla="*/ 295 h 145"/>
                <a:gd name="T68" fmla="+- 0 261 245"/>
                <a:gd name="T69" fmla="*/ T68 w 90"/>
                <a:gd name="T70" fmla="+- 0 282 280"/>
                <a:gd name="T71" fmla="*/ 282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Lst>
              <a:rect l="0" t="0" r="r" b="b"/>
              <a:pathLst>
                <a:path w="90" h="145">
                  <a:moveTo>
                    <a:pt x="16" y="2"/>
                  </a:moveTo>
                  <a:lnTo>
                    <a:pt x="0" y="2"/>
                  </a:lnTo>
                  <a:lnTo>
                    <a:pt x="0" y="144"/>
                  </a:lnTo>
                  <a:lnTo>
                    <a:pt x="17" y="144"/>
                  </a:lnTo>
                  <a:lnTo>
                    <a:pt x="17" y="94"/>
                  </a:lnTo>
                  <a:lnTo>
                    <a:pt x="74" y="94"/>
                  </a:lnTo>
                  <a:lnTo>
                    <a:pt x="76" y="92"/>
                  </a:lnTo>
                  <a:lnTo>
                    <a:pt x="43" y="92"/>
                  </a:lnTo>
                  <a:lnTo>
                    <a:pt x="33" y="90"/>
                  </a:lnTo>
                  <a:lnTo>
                    <a:pt x="24" y="83"/>
                  </a:lnTo>
                  <a:lnTo>
                    <a:pt x="18" y="71"/>
                  </a:lnTo>
                  <a:lnTo>
                    <a:pt x="16" y="54"/>
                  </a:lnTo>
                  <a:lnTo>
                    <a:pt x="16" y="41"/>
                  </a:lnTo>
                  <a:lnTo>
                    <a:pt x="19" y="31"/>
                  </a:lnTo>
                  <a:lnTo>
                    <a:pt x="30" y="17"/>
                  </a:lnTo>
                  <a:lnTo>
                    <a:pt x="33" y="15"/>
                  </a:lnTo>
                  <a:lnTo>
                    <a:pt x="16" y="15"/>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5" name="Freeform 3987">
              <a:extLst>
                <a:ext uri="{FF2B5EF4-FFF2-40B4-BE49-F238E27FC236}">
                  <a16:creationId xmlns:a16="http://schemas.microsoft.com/office/drawing/2014/main" id="{23F6E9E7-4DE1-4691-95DE-E0B1E8DED033}"/>
                </a:ext>
              </a:extLst>
            </xdr:cNvPr>
            <xdr:cNvSpPr>
              <a:spLocks/>
            </xdr:cNvSpPr>
          </xdr:nvSpPr>
          <xdr:spPr bwMode="auto">
            <a:xfrm>
              <a:off x="245" y="280"/>
              <a:ext cx="90" cy="145"/>
            </a:xfrm>
            <a:custGeom>
              <a:avLst/>
              <a:gdLst>
                <a:gd name="T0" fmla="+- 0 319 245"/>
                <a:gd name="T1" fmla="*/ T0 w 90"/>
                <a:gd name="T2" fmla="+- 0 374 280"/>
                <a:gd name="T3" fmla="*/ 374 h 145"/>
                <a:gd name="T4" fmla="+- 0 262 245"/>
                <a:gd name="T5" fmla="*/ T4 w 90"/>
                <a:gd name="T6" fmla="+- 0 374 280"/>
                <a:gd name="T7" fmla="*/ 374 h 145"/>
                <a:gd name="T8" fmla="+- 0 268 245"/>
                <a:gd name="T9" fmla="*/ T8 w 90"/>
                <a:gd name="T10" fmla="+- 0 382 280"/>
                <a:gd name="T11" fmla="*/ 382 h 145"/>
                <a:gd name="T12" fmla="+- 0 278 245"/>
                <a:gd name="T13" fmla="*/ T12 w 90"/>
                <a:gd name="T14" fmla="+- 0 387 280"/>
                <a:gd name="T15" fmla="*/ 387 h 145"/>
                <a:gd name="T16" fmla="+- 0 289 245"/>
                <a:gd name="T17" fmla="*/ T16 w 90"/>
                <a:gd name="T18" fmla="+- 0 387 280"/>
                <a:gd name="T19" fmla="*/ 387 h 145"/>
                <a:gd name="T20" fmla="+- 0 301 245"/>
                <a:gd name="T21" fmla="*/ T20 w 90"/>
                <a:gd name="T22" fmla="+- 0 385 280"/>
                <a:gd name="T23" fmla="*/ 385 h 145"/>
                <a:gd name="T24" fmla="+- 0 312 245"/>
                <a:gd name="T25" fmla="*/ T24 w 90"/>
                <a:gd name="T26" fmla="+- 0 380 280"/>
                <a:gd name="T27" fmla="*/ 380 h 145"/>
                <a:gd name="T28" fmla="+- 0 319 245"/>
                <a:gd name="T29" fmla="*/ T28 w 90"/>
                <a:gd name="T30" fmla="+- 0 374 280"/>
                <a:gd name="T31" fmla="*/ 374 h 14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0" h="145">
                  <a:moveTo>
                    <a:pt x="74" y="94"/>
                  </a:moveTo>
                  <a:lnTo>
                    <a:pt x="17" y="94"/>
                  </a:lnTo>
                  <a:lnTo>
                    <a:pt x="23" y="102"/>
                  </a:lnTo>
                  <a:lnTo>
                    <a:pt x="33" y="107"/>
                  </a:lnTo>
                  <a:lnTo>
                    <a:pt x="44" y="107"/>
                  </a:lnTo>
                  <a:lnTo>
                    <a:pt x="56" y="105"/>
                  </a:lnTo>
                  <a:lnTo>
                    <a:pt x="67" y="100"/>
                  </a:lnTo>
                  <a:lnTo>
                    <a:pt x="74" y="9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6" name="Freeform 3988">
              <a:extLst>
                <a:ext uri="{FF2B5EF4-FFF2-40B4-BE49-F238E27FC236}">
                  <a16:creationId xmlns:a16="http://schemas.microsoft.com/office/drawing/2014/main" id="{A877C2D8-4080-4A5A-AD90-1A22841AD33A}"/>
                </a:ext>
              </a:extLst>
            </xdr:cNvPr>
            <xdr:cNvSpPr>
              <a:spLocks/>
            </xdr:cNvSpPr>
          </xdr:nvSpPr>
          <xdr:spPr bwMode="auto">
            <a:xfrm>
              <a:off x="245" y="280"/>
              <a:ext cx="90" cy="145"/>
            </a:xfrm>
            <a:custGeom>
              <a:avLst/>
              <a:gdLst>
                <a:gd name="T0" fmla="+- 0 321 245"/>
                <a:gd name="T1" fmla="*/ T0 w 90"/>
                <a:gd name="T2" fmla="+- 0 293 280"/>
                <a:gd name="T3" fmla="*/ 293 h 145"/>
                <a:gd name="T4" fmla="+- 0 289 245"/>
                <a:gd name="T5" fmla="*/ T4 w 90"/>
                <a:gd name="T6" fmla="+- 0 293 280"/>
                <a:gd name="T7" fmla="*/ 293 h 145"/>
                <a:gd name="T8" fmla="+- 0 300 245"/>
                <a:gd name="T9" fmla="*/ T8 w 90"/>
                <a:gd name="T10" fmla="+- 0 296 280"/>
                <a:gd name="T11" fmla="*/ 296 h 145"/>
                <a:gd name="T12" fmla="+- 0 308 245"/>
                <a:gd name="T13" fmla="*/ T12 w 90"/>
                <a:gd name="T14" fmla="+- 0 303 280"/>
                <a:gd name="T15" fmla="*/ 303 h 145"/>
                <a:gd name="T16" fmla="+- 0 314 245"/>
                <a:gd name="T17" fmla="*/ T16 w 90"/>
                <a:gd name="T18" fmla="+- 0 315 280"/>
                <a:gd name="T19" fmla="*/ 315 h 145"/>
                <a:gd name="T20" fmla="+- 0 316 245"/>
                <a:gd name="T21" fmla="*/ T20 w 90"/>
                <a:gd name="T22" fmla="+- 0 332 280"/>
                <a:gd name="T23" fmla="*/ 332 h 145"/>
                <a:gd name="T24" fmla="+- 0 314 245"/>
                <a:gd name="T25" fmla="*/ T24 w 90"/>
                <a:gd name="T26" fmla="+- 0 350 280"/>
                <a:gd name="T27" fmla="*/ 350 h 145"/>
                <a:gd name="T28" fmla="+- 0 308 245"/>
                <a:gd name="T29" fmla="*/ T28 w 90"/>
                <a:gd name="T30" fmla="+- 0 363 280"/>
                <a:gd name="T31" fmla="*/ 363 h 145"/>
                <a:gd name="T32" fmla="+- 0 299 245"/>
                <a:gd name="T33" fmla="*/ T32 w 90"/>
                <a:gd name="T34" fmla="+- 0 370 280"/>
                <a:gd name="T35" fmla="*/ 370 h 145"/>
                <a:gd name="T36" fmla="+- 0 288 245"/>
                <a:gd name="T37" fmla="*/ T36 w 90"/>
                <a:gd name="T38" fmla="+- 0 372 280"/>
                <a:gd name="T39" fmla="*/ 372 h 145"/>
                <a:gd name="T40" fmla="+- 0 321 245"/>
                <a:gd name="T41" fmla="*/ T40 w 90"/>
                <a:gd name="T42" fmla="+- 0 372 280"/>
                <a:gd name="T43" fmla="*/ 372 h 145"/>
                <a:gd name="T44" fmla="+- 0 321 245"/>
                <a:gd name="T45" fmla="*/ T44 w 90"/>
                <a:gd name="T46" fmla="+- 0 372 280"/>
                <a:gd name="T47" fmla="*/ 372 h 145"/>
                <a:gd name="T48" fmla="+- 0 328 245"/>
                <a:gd name="T49" fmla="*/ T48 w 90"/>
                <a:gd name="T50" fmla="+- 0 361 280"/>
                <a:gd name="T51" fmla="*/ 361 h 145"/>
                <a:gd name="T52" fmla="+- 0 332 245"/>
                <a:gd name="T53" fmla="*/ T52 w 90"/>
                <a:gd name="T54" fmla="+- 0 352 280"/>
                <a:gd name="T55" fmla="*/ 352 h 145"/>
                <a:gd name="T56" fmla="+- 0 334 245"/>
                <a:gd name="T57" fmla="*/ T56 w 90"/>
                <a:gd name="T58" fmla="+- 0 343 280"/>
                <a:gd name="T59" fmla="*/ 343 h 145"/>
                <a:gd name="T60" fmla="+- 0 334 245"/>
                <a:gd name="T61" fmla="*/ T60 w 90"/>
                <a:gd name="T62" fmla="+- 0 332 280"/>
                <a:gd name="T63" fmla="*/ 332 h 145"/>
                <a:gd name="T64" fmla="+- 0 331 245"/>
                <a:gd name="T65" fmla="*/ T64 w 90"/>
                <a:gd name="T66" fmla="+- 0 312 280"/>
                <a:gd name="T67" fmla="*/ 312 h 145"/>
                <a:gd name="T68" fmla="+- 0 322 245"/>
                <a:gd name="T69" fmla="*/ T68 w 90"/>
                <a:gd name="T70" fmla="+- 0 295 280"/>
                <a:gd name="T71" fmla="*/ 295 h 145"/>
                <a:gd name="T72" fmla="+- 0 321 245"/>
                <a:gd name="T73" fmla="*/ T72 w 90"/>
                <a:gd name="T74" fmla="+- 0 293 280"/>
                <a:gd name="T75" fmla="*/ 293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Lst>
              <a:rect l="0" t="0" r="r" b="b"/>
              <a:pathLst>
                <a:path w="90" h="145">
                  <a:moveTo>
                    <a:pt x="76" y="13"/>
                  </a:moveTo>
                  <a:lnTo>
                    <a:pt x="44" y="13"/>
                  </a:lnTo>
                  <a:lnTo>
                    <a:pt x="55" y="16"/>
                  </a:lnTo>
                  <a:lnTo>
                    <a:pt x="63" y="23"/>
                  </a:lnTo>
                  <a:lnTo>
                    <a:pt x="69" y="35"/>
                  </a:lnTo>
                  <a:lnTo>
                    <a:pt x="71" y="52"/>
                  </a:lnTo>
                  <a:lnTo>
                    <a:pt x="69" y="70"/>
                  </a:lnTo>
                  <a:lnTo>
                    <a:pt x="63" y="83"/>
                  </a:lnTo>
                  <a:lnTo>
                    <a:pt x="54" y="90"/>
                  </a:lnTo>
                  <a:lnTo>
                    <a:pt x="43" y="92"/>
                  </a:lnTo>
                  <a:lnTo>
                    <a:pt x="76" y="92"/>
                  </a:lnTo>
                  <a:lnTo>
                    <a:pt x="83" y="81"/>
                  </a:lnTo>
                  <a:lnTo>
                    <a:pt x="87" y="72"/>
                  </a:lnTo>
                  <a:lnTo>
                    <a:pt x="89" y="63"/>
                  </a:lnTo>
                  <a:lnTo>
                    <a:pt x="89" y="52"/>
                  </a:lnTo>
                  <a:lnTo>
                    <a:pt x="86" y="32"/>
                  </a:lnTo>
                  <a:lnTo>
                    <a:pt x="77" y="15"/>
                  </a:lnTo>
                  <a:lnTo>
                    <a:pt x="76" y="1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7" name="Freeform 3989">
              <a:extLst>
                <a:ext uri="{FF2B5EF4-FFF2-40B4-BE49-F238E27FC236}">
                  <a16:creationId xmlns:a16="http://schemas.microsoft.com/office/drawing/2014/main" id="{8E10FCA7-737B-416F-8A36-DB7440211E1B}"/>
                </a:ext>
              </a:extLst>
            </xdr:cNvPr>
            <xdr:cNvSpPr>
              <a:spLocks/>
            </xdr:cNvSpPr>
          </xdr:nvSpPr>
          <xdr:spPr bwMode="auto">
            <a:xfrm>
              <a:off x="245" y="280"/>
              <a:ext cx="90" cy="145"/>
            </a:xfrm>
            <a:custGeom>
              <a:avLst/>
              <a:gdLst>
                <a:gd name="T0" fmla="+- 0 290 245"/>
                <a:gd name="T1" fmla="*/ T0 w 90"/>
                <a:gd name="T2" fmla="+- 0 280 280"/>
                <a:gd name="T3" fmla="*/ 280 h 145"/>
                <a:gd name="T4" fmla="+- 0 277 245"/>
                <a:gd name="T5" fmla="*/ T4 w 90"/>
                <a:gd name="T6" fmla="+- 0 280 280"/>
                <a:gd name="T7" fmla="*/ 280 h 145"/>
                <a:gd name="T8" fmla="+- 0 268 245"/>
                <a:gd name="T9" fmla="*/ T8 w 90"/>
                <a:gd name="T10" fmla="+- 0 285 280"/>
                <a:gd name="T11" fmla="*/ 285 h 145"/>
                <a:gd name="T12" fmla="+- 0 261 245"/>
                <a:gd name="T13" fmla="*/ T12 w 90"/>
                <a:gd name="T14" fmla="+- 0 295 280"/>
                <a:gd name="T15" fmla="*/ 295 h 145"/>
                <a:gd name="T16" fmla="+- 0 278 245"/>
                <a:gd name="T17" fmla="*/ T16 w 90"/>
                <a:gd name="T18" fmla="+- 0 295 280"/>
                <a:gd name="T19" fmla="*/ 295 h 145"/>
                <a:gd name="T20" fmla="+- 0 282 245"/>
                <a:gd name="T21" fmla="*/ T20 w 90"/>
                <a:gd name="T22" fmla="+- 0 293 280"/>
                <a:gd name="T23" fmla="*/ 293 h 145"/>
                <a:gd name="T24" fmla="+- 0 321 245"/>
                <a:gd name="T25" fmla="*/ T24 w 90"/>
                <a:gd name="T26" fmla="+- 0 293 280"/>
                <a:gd name="T27" fmla="*/ 293 h 145"/>
                <a:gd name="T28" fmla="+- 0 309 245"/>
                <a:gd name="T29" fmla="*/ T28 w 90"/>
                <a:gd name="T30" fmla="+- 0 283 280"/>
                <a:gd name="T31" fmla="*/ 283 h 145"/>
                <a:gd name="T32" fmla="+- 0 290 245"/>
                <a:gd name="T33" fmla="*/ T32 w 90"/>
                <a:gd name="T34" fmla="+- 0 280 280"/>
                <a:gd name="T35" fmla="*/ 280 h 14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90" h="145">
                  <a:moveTo>
                    <a:pt x="45" y="0"/>
                  </a:moveTo>
                  <a:lnTo>
                    <a:pt x="32" y="0"/>
                  </a:lnTo>
                  <a:lnTo>
                    <a:pt x="23" y="5"/>
                  </a:lnTo>
                  <a:lnTo>
                    <a:pt x="16" y="15"/>
                  </a:lnTo>
                  <a:lnTo>
                    <a:pt x="33" y="15"/>
                  </a:lnTo>
                  <a:lnTo>
                    <a:pt x="37" y="13"/>
                  </a:lnTo>
                  <a:lnTo>
                    <a:pt x="76" y="13"/>
                  </a:lnTo>
                  <a:lnTo>
                    <a:pt x="64" y="3"/>
                  </a:lnTo>
                  <a:lnTo>
                    <a:pt x="45"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8" name="Group 357">
            <a:extLst>
              <a:ext uri="{FF2B5EF4-FFF2-40B4-BE49-F238E27FC236}">
                <a16:creationId xmlns:a16="http://schemas.microsoft.com/office/drawing/2014/main" id="{010D3ECE-DA64-4015-A460-560CEC457FD7}"/>
              </a:ext>
            </a:extLst>
          </xdr:cNvPr>
          <xdr:cNvGrpSpPr>
            <a:grpSpLocks/>
          </xdr:cNvGrpSpPr>
        </xdr:nvGrpSpPr>
        <xdr:grpSpPr bwMode="auto">
          <a:xfrm>
            <a:off x="348" y="280"/>
            <a:ext cx="95" cy="108"/>
            <a:chOff x="348" y="280"/>
            <a:chExt cx="95" cy="108"/>
          </a:xfrm>
        </xdr:grpSpPr>
        <xdr:sp macro="" textlink="">
          <xdr:nvSpPr>
            <xdr:cNvPr id="390" name="Freeform 3991">
              <a:extLst>
                <a:ext uri="{FF2B5EF4-FFF2-40B4-BE49-F238E27FC236}">
                  <a16:creationId xmlns:a16="http://schemas.microsoft.com/office/drawing/2014/main" id="{214A0978-8804-404C-93D8-B26CD83AC02F}"/>
                </a:ext>
              </a:extLst>
            </xdr:cNvPr>
            <xdr:cNvSpPr>
              <a:spLocks/>
            </xdr:cNvSpPr>
          </xdr:nvSpPr>
          <xdr:spPr bwMode="auto">
            <a:xfrm>
              <a:off x="348" y="280"/>
              <a:ext cx="95" cy="108"/>
            </a:xfrm>
            <a:custGeom>
              <a:avLst/>
              <a:gdLst>
                <a:gd name="T0" fmla="+- 0 433 348"/>
                <a:gd name="T1" fmla="*/ T0 w 95"/>
                <a:gd name="T2" fmla="+- 0 294 280"/>
                <a:gd name="T3" fmla="*/ 294 h 108"/>
                <a:gd name="T4" fmla="+- 0 403 348"/>
                <a:gd name="T5" fmla="*/ T4 w 95"/>
                <a:gd name="T6" fmla="+- 0 294 280"/>
                <a:gd name="T7" fmla="*/ 294 h 108"/>
                <a:gd name="T8" fmla="+- 0 410 348"/>
                <a:gd name="T9" fmla="*/ T8 w 95"/>
                <a:gd name="T10" fmla="+- 0 296 280"/>
                <a:gd name="T11" fmla="*/ 296 h 108"/>
                <a:gd name="T12" fmla="+- 0 414 348"/>
                <a:gd name="T13" fmla="*/ T12 w 95"/>
                <a:gd name="T14" fmla="+- 0 300 280"/>
                <a:gd name="T15" fmla="*/ 300 h 108"/>
                <a:gd name="T16" fmla="+- 0 418 348"/>
                <a:gd name="T17" fmla="*/ T16 w 95"/>
                <a:gd name="T18" fmla="+- 0 303 280"/>
                <a:gd name="T19" fmla="*/ 303 h 108"/>
                <a:gd name="T20" fmla="+- 0 419 348"/>
                <a:gd name="T21" fmla="*/ T20 w 95"/>
                <a:gd name="T22" fmla="+- 0 308 280"/>
                <a:gd name="T23" fmla="*/ 308 h 108"/>
                <a:gd name="T24" fmla="+- 0 419 348"/>
                <a:gd name="T25" fmla="*/ T24 w 95"/>
                <a:gd name="T26" fmla="+- 0 319 280"/>
                <a:gd name="T27" fmla="*/ 319 h 108"/>
                <a:gd name="T28" fmla="+- 0 413 348"/>
                <a:gd name="T29" fmla="*/ T28 w 95"/>
                <a:gd name="T30" fmla="+- 0 322 280"/>
                <a:gd name="T31" fmla="*/ 322 h 108"/>
                <a:gd name="T32" fmla="+- 0 402 348"/>
                <a:gd name="T33" fmla="*/ T32 w 95"/>
                <a:gd name="T34" fmla="+- 0 324 280"/>
                <a:gd name="T35" fmla="*/ 324 h 108"/>
                <a:gd name="T36" fmla="+- 0 388 348"/>
                <a:gd name="T37" fmla="*/ T36 w 95"/>
                <a:gd name="T38" fmla="+- 0 325 280"/>
                <a:gd name="T39" fmla="*/ 325 h 108"/>
                <a:gd name="T40" fmla="+- 0 381 348"/>
                <a:gd name="T41" fmla="*/ T40 w 95"/>
                <a:gd name="T42" fmla="+- 0 326 280"/>
                <a:gd name="T43" fmla="*/ 326 h 108"/>
                <a:gd name="T44" fmla="+- 0 376 348"/>
                <a:gd name="T45" fmla="*/ T44 w 95"/>
                <a:gd name="T46" fmla="+- 0 327 280"/>
                <a:gd name="T47" fmla="*/ 327 h 108"/>
                <a:gd name="T48" fmla="+- 0 373 348"/>
                <a:gd name="T49" fmla="*/ T48 w 95"/>
                <a:gd name="T50" fmla="+- 0 328 280"/>
                <a:gd name="T51" fmla="*/ 328 h 108"/>
                <a:gd name="T52" fmla="+- 0 359 348"/>
                <a:gd name="T53" fmla="*/ T52 w 95"/>
                <a:gd name="T54" fmla="+- 0 332 280"/>
                <a:gd name="T55" fmla="*/ 332 h 108"/>
                <a:gd name="T56" fmla="+- 0 348 348"/>
                <a:gd name="T57" fmla="*/ T56 w 95"/>
                <a:gd name="T58" fmla="+- 0 342 280"/>
                <a:gd name="T59" fmla="*/ 342 h 108"/>
                <a:gd name="T60" fmla="+- 0 348 348"/>
                <a:gd name="T61" fmla="*/ T60 w 95"/>
                <a:gd name="T62" fmla="+- 0 358 280"/>
                <a:gd name="T63" fmla="*/ 358 h 108"/>
                <a:gd name="T64" fmla="+- 0 350 348"/>
                <a:gd name="T65" fmla="*/ T64 w 95"/>
                <a:gd name="T66" fmla="+- 0 369 280"/>
                <a:gd name="T67" fmla="*/ 369 h 108"/>
                <a:gd name="T68" fmla="+- 0 357 348"/>
                <a:gd name="T69" fmla="*/ T68 w 95"/>
                <a:gd name="T70" fmla="+- 0 379 280"/>
                <a:gd name="T71" fmla="*/ 379 h 108"/>
                <a:gd name="T72" fmla="+- 0 368 348"/>
                <a:gd name="T73" fmla="*/ T72 w 95"/>
                <a:gd name="T74" fmla="+- 0 385 280"/>
                <a:gd name="T75" fmla="*/ 385 h 108"/>
                <a:gd name="T76" fmla="+- 0 383 348"/>
                <a:gd name="T77" fmla="*/ T76 w 95"/>
                <a:gd name="T78" fmla="+- 0 387 280"/>
                <a:gd name="T79" fmla="*/ 387 h 108"/>
                <a:gd name="T80" fmla="+- 0 393 348"/>
                <a:gd name="T81" fmla="*/ T80 w 95"/>
                <a:gd name="T82" fmla="+- 0 386 280"/>
                <a:gd name="T83" fmla="*/ 386 h 108"/>
                <a:gd name="T84" fmla="+- 0 402 348"/>
                <a:gd name="T85" fmla="*/ T84 w 95"/>
                <a:gd name="T86" fmla="+- 0 384 280"/>
                <a:gd name="T87" fmla="*/ 384 h 108"/>
                <a:gd name="T88" fmla="+- 0 411 348"/>
                <a:gd name="T89" fmla="*/ T88 w 95"/>
                <a:gd name="T90" fmla="+- 0 379 280"/>
                <a:gd name="T91" fmla="*/ 379 h 108"/>
                <a:gd name="T92" fmla="+- 0 419 348"/>
                <a:gd name="T93" fmla="*/ T92 w 95"/>
                <a:gd name="T94" fmla="+- 0 373 280"/>
                <a:gd name="T95" fmla="*/ 373 h 108"/>
                <a:gd name="T96" fmla="+- 0 373 348"/>
                <a:gd name="T97" fmla="*/ T96 w 95"/>
                <a:gd name="T98" fmla="+- 0 373 280"/>
                <a:gd name="T99" fmla="*/ 373 h 108"/>
                <a:gd name="T100" fmla="+- 0 366 348"/>
                <a:gd name="T101" fmla="*/ T100 w 95"/>
                <a:gd name="T102" fmla="+- 0 366 280"/>
                <a:gd name="T103" fmla="*/ 366 h 108"/>
                <a:gd name="T104" fmla="+- 0 366 348"/>
                <a:gd name="T105" fmla="*/ T104 w 95"/>
                <a:gd name="T106" fmla="+- 0 351 280"/>
                <a:gd name="T107" fmla="*/ 351 h 108"/>
                <a:gd name="T108" fmla="+- 0 370 348"/>
                <a:gd name="T109" fmla="*/ T108 w 95"/>
                <a:gd name="T110" fmla="+- 0 346 280"/>
                <a:gd name="T111" fmla="*/ 346 h 108"/>
                <a:gd name="T112" fmla="+- 0 375 348"/>
                <a:gd name="T113" fmla="*/ T112 w 95"/>
                <a:gd name="T114" fmla="+- 0 343 280"/>
                <a:gd name="T115" fmla="*/ 343 h 108"/>
                <a:gd name="T116" fmla="+- 0 378 348"/>
                <a:gd name="T117" fmla="*/ T116 w 95"/>
                <a:gd name="T118" fmla="+- 0 342 280"/>
                <a:gd name="T119" fmla="*/ 342 h 108"/>
                <a:gd name="T120" fmla="+- 0 384 348"/>
                <a:gd name="T121" fmla="*/ T120 w 95"/>
                <a:gd name="T122" fmla="+- 0 341 280"/>
                <a:gd name="T123" fmla="*/ 341 h 108"/>
                <a:gd name="T124" fmla="+- 0 403 348"/>
                <a:gd name="T125" fmla="*/ T124 w 95"/>
                <a:gd name="T126" fmla="+- 0 338 280"/>
                <a:gd name="T127" fmla="*/ 338 h 108"/>
                <a:gd name="T128" fmla="+- 0 413 348"/>
                <a:gd name="T129" fmla="*/ T128 w 95"/>
                <a:gd name="T130" fmla="+- 0 336 280"/>
                <a:gd name="T131" fmla="*/ 336 h 108"/>
                <a:gd name="T132" fmla="+- 0 419 348"/>
                <a:gd name="T133" fmla="*/ T132 w 95"/>
                <a:gd name="T134" fmla="+- 0 333 280"/>
                <a:gd name="T135" fmla="*/ 333 h 108"/>
                <a:gd name="T136" fmla="+- 0 437 348"/>
                <a:gd name="T137" fmla="*/ T136 w 95"/>
                <a:gd name="T138" fmla="+- 0 333 280"/>
                <a:gd name="T139" fmla="*/ 333 h 108"/>
                <a:gd name="T140" fmla="+- 0 437 348"/>
                <a:gd name="T141" fmla="*/ T140 w 95"/>
                <a:gd name="T142" fmla="+- 0 311 280"/>
                <a:gd name="T143" fmla="*/ 311 h 108"/>
                <a:gd name="T144" fmla="+- 0 436 348"/>
                <a:gd name="T145" fmla="*/ T144 w 95"/>
                <a:gd name="T146" fmla="+- 0 305 280"/>
                <a:gd name="T147" fmla="*/ 305 h 108"/>
                <a:gd name="T148" fmla="+- 0 436 348"/>
                <a:gd name="T149" fmla="*/ T148 w 95"/>
                <a:gd name="T150" fmla="+- 0 302 280"/>
                <a:gd name="T151" fmla="*/ 302 h 108"/>
                <a:gd name="T152" fmla="+- 0 433 348"/>
                <a:gd name="T153" fmla="*/ T152 w 95"/>
                <a:gd name="T154" fmla="+- 0 294 280"/>
                <a:gd name="T155"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Lst>
              <a:rect l="0" t="0" r="r" b="b"/>
              <a:pathLst>
                <a:path w="95" h="108">
                  <a:moveTo>
                    <a:pt x="85" y="14"/>
                  </a:moveTo>
                  <a:lnTo>
                    <a:pt x="55" y="14"/>
                  </a:lnTo>
                  <a:lnTo>
                    <a:pt x="62" y="16"/>
                  </a:lnTo>
                  <a:lnTo>
                    <a:pt x="66" y="20"/>
                  </a:lnTo>
                  <a:lnTo>
                    <a:pt x="70" y="23"/>
                  </a:lnTo>
                  <a:lnTo>
                    <a:pt x="71" y="28"/>
                  </a:lnTo>
                  <a:lnTo>
                    <a:pt x="71" y="39"/>
                  </a:lnTo>
                  <a:lnTo>
                    <a:pt x="65" y="42"/>
                  </a:lnTo>
                  <a:lnTo>
                    <a:pt x="54" y="44"/>
                  </a:lnTo>
                  <a:lnTo>
                    <a:pt x="40" y="45"/>
                  </a:lnTo>
                  <a:lnTo>
                    <a:pt x="33" y="46"/>
                  </a:lnTo>
                  <a:lnTo>
                    <a:pt x="28" y="47"/>
                  </a:lnTo>
                  <a:lnTo>
                    <a:pt x="25" y="48"/>
                  </a:lnTo>
                  <a:lnTo>
                    <a:pt x="11" y="52"/>
                  </a:lnTo>
                  <a:lnTo>
                    <a:pt x="0" y="62"/>
                  </a:lnTo>
                  <a:lnTo>
                    <a:pt x="0" y="78"/>
                  </a:lnTo>
                  <a:lnTo>
                    <a:pt x="2" y="89"/>
                  </a:lnTo>
                  <a:lnTo>
                    <a:pt x="9" y="99"/>
                  </a:lnTo>
                  <a:lnTo>
                    <a:pt x="20" y="105"/>
                  </a:lnTo>
                  <a:lnTo>
                    <a:pt x="35" y="107"/>
                  </a:lnTo>
                  <a:lnTo>
                    <a:pt x="45" y="106"/>
                  </a:lnTo>
                  <a:lnTo>
                    <a:pt x="54" y="104"/>
                  </a:lnTo>
                  <a:lnTo>
                    <a:pt x="63" y="99"/>
                  </a:lnTo>
                  <a:lnTo>
                    <a:pt x="71" y="93"/>
                  </a:lnTo>
                  <a:lnTo>
                    <a:pt x="25" y="93"/>
                  </a:lnTo>
                  <a:lnTo>
                    <a:pt x="18" y="86"/>
                  </a:lnTo>
                  <a:lnTo>
                    <a:pt x="18" y="71"/>
                  </a:lnTo>
                  <a:lnTo>
                    <a:pt x="22" y="66"/>
                  </a:lnTo>
                  <a:lnTo>
                    <a:pt x="27" y="63"/>
                  </a:lnTo>
                  <a:lnTo>
                    <a:pt x="30" y="62"/>
                  </a:lnTo>
                  <a:lnTo>
                    <a:pt x="36" y="61"/>
                  </a:lnTo>
                  <a:lnTo>
                    <a:pt x="55" y="58"/>
                  </a:lnTo>
                  <a:lnTo>
                    <a:pt x="65" y="56"/>
                  </a:lnTo>
                  <a:lnTo>
                    <a:pt x="71" y="53"/>
                  </a:lnTo>
                  <a:lnTo>
                    <a:pt x="89" y="53"/>
                  </a:lnTo>
                  <a:lnTo>
                    <a:pt x="89" y="31"/>
                  </a:lnTo>
                  <a:lnTo>
                    <a:pt x="88" y="25"/>
                  </a:lnTo>
                  <a:lnTo>
                    <a:pt x="88" y="22"/>
                  </a:lnTo>
                  <a:lnTo>
                    <a:pt x="85"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1" name="Freeform 3992">
              <a:extLst>
                <a:ext uri="{FF2B5EF4-FFF2-40B4-BE49-F238E27FC236}">
                  <a16:creationId xmlns:a16="http://schemas.microsoft.com/office/drawing/2014/main" id="{FB9D8D70-F0BD-4484-A325-5636D677A327}"/>
                </a:ext>
              </a:extLst>
            </xdr:cNvPr>
            <xdr:cNvSpPr>
              <a:spLocks/>
            </xdr:cNvSpPr>
          </xdr:nvSpPr>
          <xdr:spPr bwMode="auto">
            <a:xfrm>
              <a:off x="348" y="280"/>
              <a:ext cx="95" cy="108"/>
            </a:xfrm>
            <a:custGeom>
              <a:avLst/>
              <a:gdLst>
                <a:gd name="T0" fmla="+- 0 438 348"/>
                <a:gd name="T1" fmla="*/ T0 w 95"/>
                <a:gd name="T2" fmla="+- 0 372 280"/>
                <a:gd name="T3" fmla="*/ 372 h 108"/>
                <a:gd name="T4" fmla="+- 0 421 348"/>
                <a:gd name="T5" fmla="*/ T4 w 95"/>
                <a:gd name="T6" fmla="+- 0 372 280"/>
                <a:gd name="T7" fmla="*/ 372 h 108"/>
                <a:gd name="T8" fmla="+- 0 421 348"/>
                <a:gd name="T9" fmla="*/ T8 w 95"/>
                <a:gd name="T10" fmla="+- 0 377 280"/>
                <a:gd name="T11" fmla="*/ 377 h 108"/>
                <a:gd name="T12" fmla="+- 0 422 348"/>
                <a:gd name="T13" fmla="*/ T12 w 95"/>
                <a:gd name="T14" fmla="+- 0 381 280"/>
                <a:gd name="T15" fmla="*/ 381 h 108"/>
                <a:gd name="T16" fmla="+- 0 424 348"/>
                <a:gd name="T17" fmla="*/ T16 w 95"/>
                <a:gd name="T18" fmla="+- 0 385 280"/>
                <a:gd name="T19" fmla="*/ 385 h 108"/>
                <a:gd name="T20" fmla="+- 0 442 348"/>
                <a:gd name="T21" fmla="*/ T20 w 95"/>
                <a:gd name="T22" fmla="+- 0 385 280"/>
                <a:gd name="T23" fmla="*/ 385 h 108"/>
                <a:gd name="T24" fmla="+- 0 440 348"/>
                <a:gd name="T25" fmla="*/ T24 w 95"/>
                <a:gd name="T26" fmla="+- 0 381 280"/>
                <a:gd name="T27" fmla="*/ 381 h 108"/>
                <a:gd name="T28" fmla="+- 0 439 348"/>
                <a:gd name="T29" fmla="*/ T28 w 95"/>
                <a:gd name="T30" fmla="+- 0 376 280"/>
                <a:gd name="T31" fmla="*/ 376 h 108"/>
                <a:gd name="T32" fmla="+- 0 438 348"/>
                <a:gd name="T33" fmla="*/ T32 w 95"/>
                <a:gd name="T34" fmla="+- 0 372 280"/>
                <a:gd name="T35" fmla="*/ 372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95" h="108">
                  <a:moveTo>
                    <a:pt x="90" y="92"/>
                  </a:moveTo>
                  <a:lnTo>
                    <a:pt x="73" y="92"/>
                  </a:lnTo>
                  <a:lnTo>
                    <a:pt x="73" y="97"/>
                  </a:lnTo>
                  <a:lnTo>
                    <a:pt x="74" y="101"/>
                  </a:lnTo>
                  <a:lnTo>
                    <a:pt x="76" y="105"/>
                  </a:lnTo>
                  <a:lnTo>
                    <a:pt x="94" y="105"/>
                  </a:lnTo>
                  <a:lnTo>
                    <a:pt x="92" y="101"/>
                  </a:lnTo>
                  <a:lnTo>
                    <a:pt x="91" y="96"/>
                  </a:lnTo>
                  <a:lnTo>
                    <a:pt x="90"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2" name="Freeform 3993">
              <a:extLst>
                <a:ext uri="{FF2B5EF4-FFF2-40B4-BE49-F238E27FC236}">
                  <a16:creationId xmlns:a16="http://schemas.microsoft.com/office/drawing/2014/main" id="{5F40F700-667C-4437-A55F-77B7FFE43D1E}"/>
                </a:ext>
              </a:extLst>
            </xdr:cNvPr>
            <xdr:cNvSpPr>
              <a:spLocks/>
            </xdr:cNvSpPr>
          </xdr:nvSpPr>
          <xdr:spPr bwMode="auto">
            <a:xfrm>
              <a:off x="348" y="280"/>
              <a:ext cx="95" cy="108"/>
            </a:xfrm>
            <a:custGeom>
              <a:avLst/>
              <a:gdLst>
                <a:gd name="T0" fmla="+- 0 437 348"/>
                <a:gd name="T1" fmla="*/ T0 w 95"/>
                <a:gd name="T2" fmla="+- 0 333 280"/>
                <a:gd name="T3" fmla="*/ 333 h 108"/>
                <a:gd name="T4" fmla="+- 0 419 348"/>
                <a:gd name="T5" fmla="*/ T4 w 95"/>
                <a:gd name="T6" fmla="+- 0 333 280"/>
                <a:gd name="T7" fmla="*/ 333 h 108"/>
                <a:gd name="T8" fmla="+- 0 419 348"/>
                <a:gd name="T9" fmla="*/ T8 w 95"/>
                <a:gd name="T10" fmla="+- 0 347 280"/>
                <a:gd name="T11" fmla="*/ 347 h 108"/>
                <a:gd name="T12" fmla="+- 0 418 348"/>
                <a:gd name="T13" fmla="*/ T12 w 95"/>
                <a:gd name="T14" fmla="+- 0 353 280"/>
                <a:gd name="T15" fmla="*/ 353 h 108"/>
                <a:gd name="T16" fmla="+- 0 416 348"/>
                <a:gd name="T17" fmla="*/ T16 w 95"/>
                <a:gd name="T18" fmla="+- 0 358 280"/>
                <a:gd name="T19" fmla="*/ 358 h 108"/>
                <a:gd name="T20" fmla="+- 0 412 348"/>
                <a:gd name="T21" fmla="*/ T20 w 95"/>
                <a:gd name="T22" fmla="+- 0 367 280"/>
                <a:gd name="T23" fmla="*/ 367 h 108"/>
                <a:gd name="T24" fmla="+- 0 400 348"/>
                <a:gd name="T25" fmla="*/ T24 w 95"/>
                <a:gd name="T26" fmla="+- 0 373 280"/>
                <a:gd name="T27" fmla="*/ 373 h 108"/>
                <a:gd name="T28" fmla="+- 0 419 348"/>
                <a:gd name="T29" fmla="*/ T28 w 95"/>
                <a:gd name="T30" fmla="+- 0 373 280"/>
                <a:gd name="T31" fmla="*/ 373 h 108"/>
                <a:gd name="T32" fmla="+- 0 421 348"/>
                <a:gd name="T33" fmla="*/ T32 w 95"/>
                <a:gd name="T34" fmla="+- 0 372 280"/>
                <a:gd name="T35" fmla="*/ 372 h 108"/>
                <a:gd name="T36" fmla="+- 0 438 348"/>
                <a:gd name="T37" fmla="*/ T36 w 95"/>
                <a:gd name="T38" fmla="+- 0 372 280"/>
                <a:gd name="T39" fmla="*/ 372 h 108"/>
                <a:gd name="T40" fmla="+- 0 437 348"/>
                <a:gd name="T41" fmla="*/ T40 w 95"/>
                <a:gd name="T42" fmla="+- 0 368 280"/>
                <a:gd name="T43" fmla="*/ 368 h 108"/>
                <a:gd name="T44" fmla="+- 0 437 348"/>
                <a:gd name="T45" fmla="*/ T44 w 95"/>
                <a:gd name="T46" fmla="+- 0 358 280"/>
                <a:gd name="T47" fmla="*/ 358 h 108"/>
                <a:gd name="T48" fmla="+- 0 437 348"/>
                <a:gd name="T49" fmla="*/ T48 w 95"/>
                <a:gd name="T50" fmla="+- 0 333 280"/>
                <a:gd name="T51" fmla="*/ 333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95" h="108">
                  <a:moveTo>
                    <a:pt x="89" y="53"/>
                  </a:moveTo>
                  <a:lnTo>
                    <a:pt x="71" y="53"/>
                  </a:lnTo>
                  <a:lnTo>
                    <a:pt x="71" y="67"/>
                  </a:lnTo>
                  <a:lnTo>
                    <a:pt x="70" y="73"/>
                  </a:lnTo>
                  <a:lnTo>
                    <a:pt x="68" y="78"/>
                  </a:lnTo>
                  <a:lnTo>
                    <a:pt x="64" y="87"/>
                  </a:lnTo>
                  <a:lnTo>
                    <a:pt x="52" y="93"/>
                  </a:lnTo>
                  <a:lnTo>
                    <a:pt x="71" y="93"/>
                  </a:lnTo>
                  <a:lnTo>
                    <a:pt x="73" y="92"/>
                  </a:lnTo>
                  <a:lnTo>
                    <a:pt x="90" y="92"/>
                  </a:lnTo>
                  <a:lnTo>
                    <a:pt x="89" y="88"/>
                  </a:lnTo>
                  <a:lnTo>
                    <a:pt x="89" y="78"/>
                  </a:lnTo>
                  <a:lnTo>
                    <a:pt x="89"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93" name="Freeform 3994">
              <a:extLst>
                <a:ext uri="{FF2B5EF4-FFF2-40B4-BE49-F238E27FC236}">
                  <a16:creationId xmlns:a16="http://schemas.microsoft.com/office/drawing/2014/main" id="{DBA11C08-8B50-4C64-A715-F79BDCDDF660}"/>
                </a:ext>
              </a:extLst>
            </xdr:cNvPr>
            <xdr:cNvSpPr>
              <a:spLocks/>
            </xdr:cNvSpPr>
          </xdr:nvSpPr>
          <xdr:spPr bwMode="auto">
            <a:xfrm>
              <a:off x="348" y="280"/>
              <a:ext cx="95" cy="108"/>
            </a:xfrm>
            <a:custGeom>
              <a:avLst/>
              <a:gdLst>
                <a:gd name="T0" fmla="+- 0 397 348"/>
                <a:gd name="T1" fmla="*/ T0 w 95"/>
                <a:gd name="T2" fmla="+- 0 280 280"/>
                <a:gd name="T3" fmla="*/ 280 h 108"/>
                <a:gd name="T4" fmla="+- 0 379 348"/>
                <a:gd name="T5" fmla="*/ T4 w 95"/>
                <a:gd name="T6" fmla="+- 0 282 280"/>
                <a:gd name="T7" fmla="*/ 282 h 108"/>
                <a:gd name="T8" fmla="+- 0 365 348"/>
                <a:gd name="T9" fmla="*/ T8 w 95"/>
                <a:gd name="T10" fmla="+- 0 287 280"/>
                <a:gd name="T11" fmla="*/ 287 h 108"/>
                <a:gd name="T12" fmla="+- 0 356 348"/>
                <a:gd name="T13" fmla="*/ T12 w 95"/>
                <a:gd name="T14" fmla="+- 0 297 280"/>
                <a:gd name="T15" fmla="*/ 297 h 108"/>
                <a:gd name="T16" fmla="+- 0 351 348"/>
                <a:gd name="T17" fmla="*/ T16 w 95"/>
                <a:gd name="T18" fmla="+- 0 311 280"/>
                <a:gd name="T19" fmla="*/ 311 h 108"/>
                <a:gd name="T20" fmla="+- 0 368 348"/>
                <a:gd name="T21" fmla="*/ T20 w 95"/>
                <a:gd name="T22" fmla="+- 0 313 280"/>
                <a:gd name="T23" fmla="*/ 313 h 108"/>
                <a:gd name="T24" fmla="+- 0 372 348"/>
                <a:gd name="T25" fmla="*/ T24 w 95"/>
                <a:gd name="T26" fmla="+- 0 299 280"/>
                <a:gd name="T27" fmla="*/ 299 h 108"/>
                <a:gd name="T28" fmla="+- 0 378 348"/>
                <a:gd name="T29" fmla="*/ T28 w 95"/>
                <a:gd name="T30" fmla="+- 0 294 280"/>
                <a:gd name="T31" fmla="*/ 294 h 108"/>
                <a:gd name="T32" fmla="+- 0 433 348"/>
                <a:gd name="T33" fmla="*/ T32 w 95"/>
                <a:gd name="T34" fmla="+- 0 294 280"/>
                <a:gd name="T35" fmla="*/ 294 h 108"/>
                <a:gd name="T36" fmla="+- 0 433 348"/>
                <a:gd name="T37" fmla="*/ T36 w 95"/>
                <a:gd name="T38" fmla="+- 0 293 280"/>
                <a:gd name="T39" fmla="*/ 293 h 108"/>
                <a:gd name="T40" fmla="+- 0 426 348"/>
                <a:gd name="T41" fmla="*/ T40 w 95"/>
                <a:gd name="T42" fmla="+- 0 286 280"/>
                <a:gd name="T43" fmla="*/ 286 h 108"/>
                <a:gd name="T44" fmla="+- 0 414 348"/>
                <a:gd name="T45" fmla="*/ T44 w 95"/>
                <a:gd name="T46" fmla="+- 0 281 280"/>
                <a:gd name="T47" fmla="*/ 281 h 108"/>
                <a:gd name="T48" fmla="+- 0 397 348"/>
                <a:gd name="T49" fmla="*/ T48 w 95"/>
                <a:gd name="T50" fmla="+- 0 280 280"/>
                <a:gd name="T5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95" h="108">
                  <a:moveTo>
                    <a:pt x="49" y="0"/>
                  </a:moveTo>
                  <a:lnTo>
                    <a:pt x="31" y="2"/>
                  </a:lnTo>
                  <a:lnTo>
                    <a:pt x="17" y="7"/>
                  </a:lnTo>
                  <a:lnTo>
                    <a:pt x="8" y="17"/>
                  </a:lnTo>
                  <a:lnTo>
                    <a:pt x="3" y="31"/>
                  </a:lnTo>
                  <a:lnTo>
                    <a:pt x="20" y="33"/>
                  </a:lnTo>
                  <a:lnTo>
                    <a:pt x="24" y="19"/>
                  </a:lnTo>
                  <a:lnTo>
                    <a:pt x="30" y="14"/>
                  </a:lnTo>
                  <a:lnTo>
                    <a:pt x="85" y="14"/>
                  </a:lnTo>
                  <a:lnTo>
                    <a:pt x="85" y="13"/>
                  </a:lnTo>
                  <a:lnTo>
                    <a:pt x="78" y="6"/>
                  </a:lnTo>
                  <a:lnTo>
                    <a:pt x="66" y="1"/>
                  </a:lnTo>
                  <a:lnTo>
                    <a:pt x="49"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59" name="Group 358">
            <a:extLst>
              <a:ext uri="{FF2B5EF4-FFF2-40B4-BE49-F238E27FC236}">
                <a16:creationId xmlns:a16="http://schemas.microsoft.com/office/drawing/2014/main" id="{A6393B8D-BF18-40A3-8984-352AEEA57CC6}"/>
              </a:ext>
            </a:extLst>
          </xdr:cNvPr>
          <xdr:cNvGrpSpPr>
            <a:grpSpLocks/>
          </xdr:cNvGrpSpPr>
        </xdr:nvGrpSpPr>
        <xdr:grpSpPr bwMode="auto">
          <a:xfrm>
            <a:off x="463" y="280"/>
            <a:ext cx="56" cy="105"/>
            <a:chOff x="463" y="280"/>
            <a:chExt cx="56" cy="105"/>
          </a:xfrm>
        </xdr:grpSpPr>
        <xdr:sp macro="" textlink="">
          <xdr:nvSpPr>
            <xdr:cNvPr id="387" name="Freeform 3996">
              <a:extLst>
                <a:ext uri="{FF2B5EF4-FFF2-40B4-BE49-F238E27FC236}">
                  <a16:creationId xmlns:a16="http://schemas.microsoft.com/office/drawing/2014/main" id="{5B0D0C78-27E2-4DFE-9249-7E8802ED16B2}"/>
                </a:ext>
              </a:extLst>
            </xdr:cNvPr>
            <xdr:cNvSpPr>
              <a:spLocks/>
            </xdr:cNvSpPr>
          </xdr:nvSpPr>
          <xdr:spPr bwMode="auto">
            <a:xfrm>
              <a:off x="463" y="280"/>
              <a:ext cx="56" cy="105"/>
            </a:xfrm>
            <a:custGeom>
              <a:avLst/>
              <a:gdLst>
                <a:gd name="T0" fmla="+- 0 479 463"/>
                <a:gd name="T1" fmla="*/ T0 w 56"/>
                <a:gd name="T2" fmla="+- 0 282 280"/>
                <a:gd name="T3" fmla="*/ 282 h 105"/>
                <a:gd name="T4" fmla="+- 0 463 463"/>
                <a:gd name="T5" fmla="*/ T4 w 56"/>
                <a:gd name="T6" fmla="+- 0 282 280"/>
                <a:gd name="T7" fmla="*/ 282 h 105"/>
                <a:gd name="T8" fmla="+- 0 463 463"/>
                <a:gd name="T9" fmla="*/ T8 w 56"/>
                <a:gd name="T10" fmla="+- 0 385 280"/>
                <a:gd name="T11" fmla="*/ 385 h 105"/>
                <a:gd name="T12" fmla="+- 0 481 463"/>
                <a:gd name="T13" fmla="*/ T12 w 56"/>
                <a:gd name="T14" fmla="+- 0 385 280"/>
                <a:gd name="T15" fmla="*/ 385 h 105"/>
                <a:gd name="T16" fmla="+- 0 481 463"/>
                <a:gd name="T17" fmla="*/ T16 w 56"/>
                <a:gd name="T18" fmla="+- 0 324 280"/>
                <a:gd name="T19" fmla="*/ 324 h 105"/>
                <a:gd name="T20" fmla="+- 0 482 463"/>
                <a:gd name="T21" fmla="*/ T20 w 56"/>
                <a:gd name="T22" fmla="+- 0 317 280"/>
                <a:gd name="T23" fmla="*/ 317 h 105"/>
                <a:gd name="T24" fmla="+- 0 484 463"/>
                <a:gd name="T25" fmla="*/ T24 w 56"/>
                <a:gd name="T26" fmla="+- 0 310 280"/>
                <a:gd name="T27" fmla="*/ 310 h 105"/>
                <a:gd name="T28" fmla="+- 0 486 463"/>
                <a:gd name="T29" fmla="*/ T28 w 56"/>
                <a:gd name="T30" fmla="+- 0 302 280"/>
                <a:gd name="T31" fmla="*/ 302 h 105"/>
                <a:gd name="T32" fmla="+- 0 493 463"/>
                <a:gd name="T33" fmla="*/ T32 w 56"/>
                <a:gd name="T34" fmla="+- 0 298 280"/>
                <a:gd name="T35" fmla="*/ 298 h 105"/>
                <a:gd name="T36" fmla="+- 0 515 463"/>
                <a:gd name="T37" fmla="*/ T36 w 56"/>
                <a:gd name="T38" fmla="+- 0 298 280"/>
                <a:gd name="T39" fmla="*/ 298 h 105"/>
                <a:gd name="T40" fmla="+- 0 515 463"/>
                <a:gd name="T41" fmla="*/ T40 w 56"/>
                <a:gd name="T42" fmla="+- 0 297 280"/>
                <a:gd name="T43" fmla="*/ 297 h 105"/>
                <a:gd name="T44" fmla="+- 0 479 463"/>
                <a:gd name="T45" fmla="*/ T44 w 56"/>
                <a:gd name="T46" fmla="+- 0 297 280"/>
                <a:gd name="T47" fmla="*/ 297 h 105"/>
                <a:gd name="T48" fmla="+- 0 479 463"/>
                <a:gd name="T49" fmla="*/ T48 w 56"/>
                <a:gd name="T50" fmla="+- 0 282 280"/>
                <a:gd name="T51"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6" h="105">
                  <a:moveTo>
                    <a:pt x="16" y="2"/>
                  </a:moveTo>
                  <a:lnTo>
                    <a:pt x="0" y="2"/>
                  </a:lnTo>
                  <a:lnTo>
                    <a:pt x="0" y="105"/>
                  </a:lnTo>
                  <a:lnTo>
                    <a:pt x="18" y="105"/>
                  </a:lnTo>
                  <a:lnTo>
                    <a:pt x="18" y="44"/>
                  </a:lnTo>
                  <a:lnTo>
                    <a:pt x="19" y="37"/>
                  </a:lnTo>
                  <a:lnTo>
                    <a:pt x="21" y="30"/>
                  </a:lnTo>
                  <a:lnTo>
                    <a:pt x="23" y="22"/>
                  </a:lnTo>
                  <a:lnTo>
                    <a:pt x="30" y="18"/>
                  </a:lnTo>
                  <a:lnTo>
                    <a:pt x="52" y="18"/>
                  </a:lnTo>
                  <a:lnTo>
                    <a:pt x="52" y="17"/>
                  </a:lnTo>
                  <a:lnTo>
                    <a:pt x="16" y="17"/>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8" name="Freeform 3997">
              <a:extLst>
                <a:ext uri="{FF2B5EF4-FFF2-40B4-BE49-F238E27FC236}">
                  <a16:creationId xmlns:a16="http://schemas.microsoft.com/office/drawing/2014/main" id="{514C6ABB-E214-46AE-84F8-1DC17C66D6AB}"/>
                </a:ext>
              </a:extLst>
            </xdr:cNvPr>
            <xdr:cNvSpPr>
              <a:spLocks/>
            </xdr:cNvSpPr>
          </xdr:nvSpPr>
          <xdr:spPr bwMode="auto">
            <a:xfrm>
              <a:off x="463" y="280"/>
              <a:ext cx="56" cy="105"/>
            </a:xfrm>
            <a:custGeom>
              <a:avLst/>
              <a:gdLst>
                <a:gd name="T0" fmla="+- 0 515 463"/>
                <a:gd name="T1" fmla="*/ T0 w 56"/>
                <a:gd name="T2" fmla="+- 0 298 280"/>
                <a:gd name="T3" fmla="*/ 298 h 105"/>
                <a:gd name="T4" fmla="+- 0 505 463"/>
                <a:gd name="T5" fmla="*/ T4 w 56"/>
                <a:gd name="T6" fmla="+- 0 298 280"/>
                <a:gd name="T7" fmla="*/ 298 h 105"/>
                <a:gd name="T8" fmla="+- 0 509 463"/>
                <a:gd name="T9" fmla="*/ T8 w 56"/>
                <a:gd name="T10" fmla="+- 0 299 280"/>
                <a:gd name="T11" fmla="*/ 299 h 105"/>
                <a:gd name="T12" fmla="+- 0 513 463"/>
                <a:gd name="T13" fmla="*/ T12 w 56"/>
                <a:gd name="T14" fmla="+- 0 301 280"/>
                <a:gd name="T15" fmla="*/ 301 h 105"/>
                <a:gd name="T16" fmla="+- 0 515 463"/>
                <a:gd name="T17" fmla="*/ T16 w 56"/>
                <a:gd name="T18" fmla="+- 0 298 280"/>
                <a:gd name="T19" fmla="*/ 298 h 105"/>
              </a:gdLst>
              <a:ahLst/>
              <a:cxnLst>
                <a:cxn ang="0">
                  <a:pos x="T1" y="T3"/>
                </a:cxn>
                <a:cxn ang="0">
                  <a:pos x="T5" y="T7"/>
                </a:cxn>
                <a:cxn ang="0">
                  <a:pos x="T9" y="T11"/>
                </a:cxn>
                <a:cxn ang="0">
                  <a:pos x="T13" y="T15"/>
                </a:cxn>
                <a:cxn ang="0">
                  <a:pos x="T17" y="T19"/>
                </a:cxn>
              </a:cxnLst>
              <a:rect l="0" t="0" r="r" b="b"/>
              <a:pathLst>
                <a:path w="56" h="105">
                  <a:moveTo>
                    <a:pt x="52" y="18"/>
                  </a:moveTo>
                  <a:lnTo>
                    <a:pt x="42" y="18"/>
                  </a:lnTo>
                  <a:lnTo>
                    <a:pt x="46" y="19"/>
                  </a:lnTo>
                  <a:lnTo>
                    <a:pt x="50" y="21"/>
                  </a:lnTo>
                  <a:lnTo>
                    <a:pt x="52" y="1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9" name="Freeform 3998">
              <a:extLst>
                <a:ext uri="{FF2B5EF4-FFF2-40B4-BE49-F238E27FC236}">
                  <a16:creationId xmlns:a16="http://schemas.microsoft.com/office/drawing/2014/main" id="{C17E2708-49F5-4C85-98DF-C237E5CEE87A}"/>
                </a:ext>
              </a:extLst>
            </xdr:cNvPr>
            <xdr:cNvSpPr>
              <a:spLocks/>
            </xdr:cNvSpPr>
          </xdr:nvSpPr>
          <xdr:spPr bwMode="auto">
            <a:xfrm>
              <a:off x="463" y="280"/>
              <a:ext cx="56" cy="105"/>
            </a:xfrm>
            <a:custGeom>
              <a:avLst/>
              <a:gdLst>
                <a:gd name="T0" fmla="+- 0 507 463"/>
                <a:gd name="T1" fmla="*/ T0 w 56"/>
                <a:gd name="T2" fmla="+- 0 280 280"/>
                <a:gd name="T3" fmla="*/ 280 h 105"/>
                <a:gd name="T4" fmla="+- 0 493 463"/>
                <a:gd name="T5" fmla="*/ T4 w 56"/>
                <a:gd name="T6" fmla="+- 0 280 280"/>
                <a:gd name="T7" fmla="*/ 280 h 105"/>
                <a:gd name="T8" fmla="+- 0 487 463"/>
                <a:gd name="T9" fmla="*/ T8 w 56"/>
                <a:gd name="T10" fmla="+- 0 283 280"/>
                <a:gd name="T11" fmla="*/ 283 h 105"/>
                <a:gd name="T12" fmla="+- 0 479 463"/>
                <a:gd name="T13" fmla="*/ T12 w 56"/>
                <a:gd name="T14" fmla="+- 0 297 280"/>
                <a:gd name="T15" fmla="*/ 297 h 105"/>
                <a:gd name="T16" fmla="+- 0 515 463"/>
                <a:gd name="T17" fmla="*/ T16 w 56"/>
                <a:gd name="T18" fmla="+- 0 297 280"/>
                <a:gd name="T19" fmla="*/ 297 h 105"/>
                <a:gd name="T20" fmla="+- 0 519 463"/>
                <a:gd name="T21" fmla="*/ T20 w 56"/>
                <a:gd name="T22" fmla="+- 0 285 280"/>
                <a:gd name="T23" fmla="*/ 285 h 105"/>
                <a:gd name="T24" fmla="+- 0 513 463"/>
                <a:gd name="T25" fmla="*/ T24 w 56"/>
                <a:gd name="T26" fmla="+- 0 281 280"/>
                <a:gd name="T27" fmla="*/ 281 h 105"/>
                <a:gd name="T28" fmla="+- 0 507 463"/>
                <a:gd name="T29" fmla="*/ T28 w 56"/>
                <a:gd name="T30" fmla="+- 0 280 280"/>
                <a:gd name="T31" fmla="*/ 280 h 105"/>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56" h="105">
                  <a:moveTo>
                    <a:pt x="44" y="0"/>
                  </a:moveTo>
                  <a:lnTo>
                    <a:pt x="30" y="0"/>
                  </a:lnTo>
                  <a:lnTo>
                    <a:pt x="24" y="3"/>
                  </a:lnTo>
                  <a:lnTo>
                    <a:pt x="16" y="17"/>
                  </a:lnTo>
                  <a:lnTo>
                    <a:pt x="52" y="17"/>
                  </a:lnTo>
                  <a:lnTo>
                    <a:pt x="56" y="5"/>
                  </a:lnTo>
                  <a:lnTo>
                    <a:pt x="50" y="1"/>
                  </a:lnTo>
                  <a:lnTo>
                    <a:pt x="44"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0" name="Group 359">
            <a:extLst>
              <a:ext uri="{FF2B5EF4-FFF2-40B4-BE49-F238E27FC236}">
                <a16:creationId xmlns:a16="http://schemas.microsoft.com/office/drawing/2014/main" id="{6260AEF0-9611-4D0A-80CE-21AFD758B208}"/>
              </a:ext>
            </a:extLst>
          </xdr:cNvPr>
          <xdr:cNvGrpSpPr>
            <a:grpSpLocks/>
          </xdr:cNvGrpSpPr>
        </xdr:nvGrpSpPr>
        <xdr:grpSpPr bwMode="auto">
          <a:xfrm>
            <a:off x="527" y="246"/>
            <a:ext cx="51" cy="140"/>
            <a:chOff x="527" y="246"/>
            <a:chExt cx="51" cy="140"/>
          </a:xfrm>
        </xdr:grpSpPr>
        <xdr:sp macro="" textlink="">
          <xdr:nvSpPr>
            <xdr:cNvPr id="383" name="Freeform 4000">
              <a:extLst>
                <a:ext uri="{FF2B5EF4-FFF2-40B4-BE49-F238E27FC236}">
                  <a16:creationId xmlns:a16="http://schemas.microsoft.com/office/drawing/2014/main" id="{A0F7875E-667E-4544-83BA-70F5F2465BE8}"/>
                </a:ext>
              </a:extLst>
            </xdr:cNvPr>
            <xdr:cNvSpPr>
              <a:spLocks/>
            </xdr:cNvSpPr>
          </xdr:nvSpPr>
          <xdr:spPr bwMode="auto">
            <a:xfrm>
              <a:off x="527" y="246"/>
              <a:ext cx="51" cy="140"/>
            </a:xfrm>
            <a:custGeom>
              <a:avLst/>
              <a:gdLst>
                <a:gd name="T0" fmla="+- 0 557 527"/>
                <a:gd name="T1" fmla="*/ T0 w 51"/>
                <a:gd name="T2" fmla="+- 0 295 246"/>
                <a:gd name="T3" fmla="*/ 295 h 140"/>
                <a:gd name="T4" fmla="+- 0 540 527"/>
                <a:gd name="T5" fmla="*/ T4 w 51"/>
                <a:gd name="T6" fmla="+- 0 295 246"/>
                <a:gd name="T7" fmla="*/ 295 h 140"/>
                <a:gd name="T8" fmla="+- 0 540 527"/>
                <a:gd name="T9" fmla="*/ T8 w 51"/>
                <a:gd name="T10" fmla="+- 0 365 246"/>
                <a:gd name="T11" fmla="*/ 365 h 140"/>
                <a:gd name="T12" fmla="+- 0 558 527"/>
                <a:gd name="T13" fmla="*/ T12 w 51"/>
                <a:gd name="T14" fmla="+- 0 386 246"/>
                <a:gd name="T15" fmla="*/ 386 h 140"/>
                <a:gd name="T16" fmla="+- 0 568 527"/>
                <a:gd name="T17" fmla="*/ T16 w 51"/>
                <a:gd name="T18" fmla="+- 0 386 246"/>
                <a:gd name="T19" fmla="*/ 386 h 140"/>
                <a:gd name="T20" fmla="+- 0 572 527"/>
                <a:gd name="T21" fmla="*/ T20 w 51"/>
                <a:gd name="T22" fmla="+- 0 385 246"/>
                <a:gd name="T23" fmla="*/ 385 h 140"/>
                <a:gd name="T24" fmla="+- 0 577 527"/>
                <a:gd name="T25" fmla="*/ T24 w 51"/>
                <a:gd name="T26" fmla="+- 0 384 246"/>
                <a:gd name="T27" fmla="*/ 384 h 140"/>
                <a:gd name="T28" fmla="+- 0 575 527"/>
                <a:gd name="T29" fmla="*/ T28 w 51"/>
                <a:gd name="T30" fmla="+- 0 370 246"/>
                <a:gd name="T31" fmla="*/ 370 h 140"/>
                <a:gd name="T32" fmla="+- 0 562 527"/>
                <a:gd name="T33" fmla="*/ T32 w 51"/>
                <a:gd name="T34" fmla="+- 0 370 246"/>
                <a:gd name="T35" fmla="*/ 370 h 140"/>
                <a:gd name="T36" fmla="+- 0 559 527"/>
                <a:gd name="T37" fmla="*/ T36 w 51"/>
                <a:gd name="T38" fmla="+- 0 368 246"/>
                <a:gd name="T39" fmla="*/ 368 h 140"/>
                <a:gd name="T40" fmla="+- 0 558 527"/>
                <a:gd name="T41" fmla="*/ T40 w 51"/>
                <a:gd name="T42" fmla="+- 0 365 246"/>
                <a:gd name="T43" fmla="*/ 365 h 140"/>
                <a:gd name="T44" fmla="+- 0 557 527"/>
                <a:gd name="T45" fmla="*/ T44 w 51"/>
                <a:gd name="T46" fmla="+- 0 364 246"/>
                <a:gd name="T47" fmla="*/ 364 h 140"/>
                <a:gd name="T48" fmla="+- 0 557 527"/>
                <a:gd name="T49" fmla="*/ T48 w 51"/>
                <a:gd name="T50" fmla="+- 0 360 246"/>
                <a:gd name="T51" fmla="*/ 360 h 140"/>
                <a:gd name="T52" fmla="+- 0 557 527"/>
                <a:gd name="T53" fmla="*/ T52 w 51"/>
                <a:gd name="T54" fmla="+- 0 295 246"/>
                <a:gd name="T55" fmla="*/ 295 h 14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51" h="140">
                  <a:moveTo>
                    <a:pt x="30" y="49"/>
                  </a:moveTo>
                  <a:lnTo>
                    <a:pt x="13" y="49"/>
                  </a:lnTo>
                  <a:lnTo>
                    <a:pt x="13" y="119"/>
                  </a:lnTo>
                  <a:lnTo>
                    <a:pt x="31" y="140"/>
                  </a:lnTo>
                  <a:lnTo>
                    <a:pt x="41" y="140"/>
                  </a:lnTo>
                  <a:lnTo>
                    <a:pt x="45" y="139"/>
                  </a:lnTo>
                  <a:lnTo>
                    <a:pt x="50" y="138"/>
                  </a:lnTo>
                  <a:lnTo>
                    <a:pt x="48" y="124"/>
                  </a:lnTo>
                  <a:lnTo>
                    <a:pt x="35" y="124"/>
                  </a:lnTo>
                  <a:lnTo>
                    <a:pt x="32" y="122"/>
                  </a:lnTo>
                  <a:lnTo>
                    <a:pt x="31" y="119"/>
                  </a:lnTo>
                  <a:lnTo>
                    <a:pt x="30" y="118"/>
                  </a:lnTo>
                  <a:lnTo>
                    <a:pt x="30" y="114"/>
                  </a:lnTo>
                  <a:lnTo>
                    <a:pt x="30" y="4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4" name="Freeform 4001">
              <a:extLst>
                <a:ext uri="{FF2B5EF4-FFF2-40B4-BE49-F238E27FC236}">
                  <a16:creationId xmlns:a16="http://schemas.microsoft.com/office/drawing/2014/main" id="{012F22F0-EECD-4889-8A93-1D27DAB33348}"/>
                </a:ext>
              </a:extLst>
            </xdr:cNvPr>
            <xdr:cNvSpPr>
              <a:spLocks/>
            </xdr:cNvSpPr>
          </xdr:nvSpPr>
          <xdr:spPr bwMode="auto">
            <a:xfrm>
              <a:off x="527" y="246"/>
              <a:ext cx="51" cy="140"/>
            </a:xfrm>
            <a:custGeom>
              <a:avLst/>
              <a:gdLst>
                <a:gd name="T0" fmla="+- 0 575 527"/>
                <a:gd name="T1" fmla="*/ T0 w 51"/>
                <a:gd name="T2" fmla="+- 0 369 246"/>
                <a:gd name="T3" fmla="*/ 369 h 140"/>
                <a:gd name="T4" fmla="+- 0 571 527"/>
                <a:gd name="T5" fmla="*/ T4 w 51"/>
                <a:gd name="T6" fmla="+- 0 369 246"/>
                <a:gd name="T7" fmla="*/ 369 h 140"/>
                <a:gd name="T8" fmla="+- 0 569 527"/>
                <a:gd name="T9" fmla="*/ T8 w 51"/>
                <a:gd name="T10" fmla="+- 0 370 246"/>
                <a:gd name="T11" fmla="*/ 370 h 140"/>
                <a:gd name="T12" fmla="+- 0 575 527"/>
                <a:gd name="T13" fmla="*/ T12 w 51"/>
                <a:gd name="T14" fmla="+- 0 370 246"/>
                <a:gd name="T15" fmla="*/ 370 h 140"/>
                <a:gd name="T16" fmla="+- 0 575 527"/>
                <a:gd name="T17" fmla="*/ T16 w 51"/>
                <a:gd name="T18" fmla="+- 0 369 246"/>
                <a:gd name="T19" fmla="*/ 369 h 140"/>
              </a:gdLst>
              <a:ahLst/>
              <a:cxnLst>
                <a:cxn ang="0">
                  <a:pos x="T1" y="T3"/>
                </a:cxn>
                <a:cxn ang="0">
                  <a:pos x="T5" y="T7"/>
                </a:cxn>
                <a:cxn ang="0">
                  <a:pos x="T9" y="T11"/>
                </a:cxn>
                <a:cxn ang="0">
                  <a:pos x="T13" y="T15"/>
                </a:cxn>
                <a:cxn ang="0">
                  <a:pos x="T17" y="T19"/>
                </a:cxn>
              </a:cxnLst>
              <a:rect l="0" t="0" r="r" b="b"/>
              <a:pathLst>
                <a:path w="51" h="140">
                  <a:moveTo>
                    <a:pt x="48" y="123"/>
                  </a:moveTo>
                  <a:lnTo>
                    <a:pt x="44" y="123"/>
                  </a:lnTo>
                  <a:lnTo>
                    <a:pt x="42" y="124"/>
                  </a:lnTo>
                  <a:lnTo>
                    <a:pt x="48" y="124"/>
                  </a:lnTo>
                  <a:lnTo>
                    <a:pt x="48" y="1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5" name="Freeform 4002">
              <a:extLst>
                <a:ext uri="{FF2B5EF4-FFF2-40B4-BE49-F238E27FC236}">
                  <a16:creationId xmlns:a16="http://schemas.microsoft.com/office/drawing/2014/main" id="{C9F87E27-2A26-456E-936A-6708AD88188B}"/>
                </a:ext>
              </a:extLst>
            </xdr:cNvPr>
            <xdr:cNvSpPr>
              <a:spLocks/>
            </xdr:cNvSpPr>
          </xdr:nvSpPr>
          <xdr:spPr bwMode="auto">
            <a:xfrm>
              <a:off x="527" y="246"/>
              <a:ext cx="51" cy="140"/>
            </a:xfrm>
            <a:custGeom>
              <a:avLst/>
              <a:gdLst>
                <a:gd name="T0" fmla="+- 0 575 527"/>
                <a:gd name="T1" fmla="*/ T0 w 51"/>
                <a:gd name="T2" fmla="+- 0 282 246"/>
                <a:gd name="T3" fmla="*/ 282 h 140"/>
                <a:gd name="T4" fmla="+- 0 527 527"/>
                <a:gd name="T5" fmla="*/ T4 w 51"/>
                <a:gd name="T6" fmla="+- 0 282 246"/>
                <a:gd name="T7" fmla="*/ 282 h 140"/>
                <a:gd name="T8" fmla="+- 0 527 527"/>
                <a:gd name="T9" fmla="*/ T8 w 51"/>
                <a:gd name="T10" fmla="+- 0 295 246"/>
                <a:gd name="T11" fmla="*/ 295 h 140"/>
                <a:gd name="T12" fmla="+- 0 575 527"/>
                <a:gd name="T13" fmla="*/ T12 w 51"/>
                <a:gd name="T14" fmla="+- 0 295 246"/>
                <a:gd name="T15" fmla="*/ 295 h 140"/>
                <a:gd name="T16" fmla="+- 0 575 527"/>
                <a:gd name="T17" fmla="*/ T16 w 51"/>
                <a:gd name="T18" fmla="+- 0 282 246"/>
                <a:gd name="T19" fmla="*/ 282 h 140"/>
              </a:gdLst>
              <a:ahLst/>
              <a:cxnLst>
                <a:cxn ang="0">
                  <a:pos x="T1" y="T3"/>
                </a:cxn>
                <a:cxn ang="0">
                  <a:pos x="T5" y="T7"/>
                </a:cxn>
                <a:cxn ang="0">
                  <a:pos x="T9" y="T11"/>
                </a:cxn>
                <a:cxn ang="0">
                  <a:pos x="T13" y="T15"/>
                </a:cxn>
                <a:cxn ang="0">
                  <a:pos x="T17" y="T19"/>
                </a:cxn>
              </a:cxnLst>
              <a:rect l="0" t="0" r="r" b="b"/>
              <a:pathLst>
                <a:path w="51" h="140">
                  <a:moveTo>
                    <a:pt x="48" y="36"/>
                  </a:moveTo>
                  <a:lnTo>
                    <a:pt x="0" y="36"/>
                  </a:lnTo>
                  <a:lnTo>
                    <a:pt x="0" y="49"/>
                  </a:lnTo>
                  <a:lnTo>
                    <a:pt x="48" y="49"/>
                  </a:lnTo>
                  <a:lnTo>
                    <a:pt x="48" y="3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6" name="Freeform 4003">
              <a:extLst>
                <a:ext uri="{FF2B5EF4-FFF2-40B4-BE49-F238E27FC236}">
                  <a16:creationId xmlns:a16="http://schemas.microsoft.com/office/drawing/2014/main" id="{024C62D3-A86B-42D2-9167-33FA31935335}"/>
                </a:ext>
              </a:extLst>
            </xdr:cNvPr>
            <xdr:cNvSpPr>
              <a:spLocks/>
            </xdr:cNvSpPr>
          </xdr:nvSpPr>
          <xdr:spPr bwMode="auto">
            <a:xfrm>
              <a:off x="527" y="246"/>
              <a:ext cx="51" cy="140"/>
            </a:xfrm>
            <a:custGeom>
              <a:avLst/>
              <a:gdLst>
                <a:gd name="T0" fmla="+- 0 557 527"/>
                <a:gd name="T1" fmla="*/ T0 w 51"/>
                <a:gd name="T2" fmla="+- 0 246 246"/>
                <a:gd name="T3" fmla="*/ 246 h 140"/>
                <a:gd name="T4" fmla="+- 0 540 527"/>
                <a:gd name="T5" fmla="*/ T4 w 51"/>
                <a:gd name="T6" fmla="+- 0 256 246"/>
                <a:gd name="T7" fmla="*/ 256 h 140"/>
                <a:gd name="T8" fmla="+- 0 540 527"/>
                <a:gd name="T9" fmla="*/ T8 w 51"/>
                <a:gd name="T10" fmla="+- 0 282 246"/>
                <a:gd name="T11" fmla="*/ 282 h 140"/>
                <a:gd name="T12" fmla="+- 0 557 527"/>
                <a:gd name="T13" fmla="*/ T12 w 51"/>
                <a:gd name="T14" fmla="+- 0 282 246"/>
                <a:gd name="T15" fmla="*/ 282 h 140"/>
                <a:gd name="T16" fmla="+- 0 557 527"/>
                <a:gd name="T17" fmla="*/ T16 w 51"/>
                <a:gd name="T18" fmla="+- 0 246 246"/>
                <a:gd name="T19" fmla="*/ 246 h 140"/>
              </a:gdLst>
              <a:ahLst/>
              <a:cxnLst>
                <a:cxn ang="0">
                  <a:pos x="T1" y="T3"/>
                </a:cxn>
                <a:cxn ang="0">
                  <a:pos x="T5" y="T7"/>
                </a:cxn>
                <a:cxn ang="0">
                  <a:pos x="T9" y="T11"/>
                </a:cxn>
                <a:cxn ang="0">
                  <a:pos x="T13" y="T15"/>
                </a:cxn>
                <a:cxn ang="0">
                  <a:pos x="T17" y="T19"/>
                </a:cxn>
              </a:cxnLst>
              <a:rect l="0" t="0" r="r" b="b"/>
              <a:pathLst>
                <a:path w="51" h="140">
                  <a:moveTo>
                    <a:pt x="30" y="0"/>
                  </a:moveTo>
                  <a:lnTo>
                    <a:pt x="13" y="10"/>
                  </a:lnTo>
                  <a:lnTo>
                    <a:pt x="13" y="36"/>
                  </a:lnTo>
                  <a:lnTo>
                    <a:pt x="30" y="36"/>
                  </a:lnTo>
                  <a:lnTo>
                    <a:pt x="3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1" name="Group 360">
            <a:extLst>
              <a:ext uri="{FF2B5EF4-FFF2-40B4-BE49-F238E27FC236}">
                <a16:creationId xmlns:a16="http://schemas.microsoft.com/office/drawing/2014/main" id="{427CCA1C-CAD9-40BB-8D33-093E450C3EE1}"/>
              </a:ext>
            </a:extLst>
          </xdr:cNvPr>
          <xdr:cNvGrpSpPr>
            <a:grpSpLocks/>
          </xdr:cNvGrpSpPr>
        </xdr:nvGrpSpPr>
        <xdr:grpSpPr bwMode="auto">
          <a:xfrm>
            <a:off x="596" y="280"/>
            <a:ext cx="140" cy="105"/>
            <a:chOff x="596" y="280"/>
            <a:chExt cx="140" cy="105"/>
          </a:xfrm>
        </xdr:grpSpPr>
        <xdr:sp macro="" textlink="">
          <xdr:nvSpPr>
            <xdr:cNvPr id="378" name="Freeform 4005">
              <a:extLst>
                <a:ext uri="{FF2B5EF4-FFF2-40B4-BE49-F238E27FC236}">
                  <a16:creationId xmlns:a16="http://schemas.microsoft.com/office/drawing/2014/main" id="{F83FBADC-D4DC-42E7-BF08-1CA6EDB3C150}"/>
                </a:ext>
              </a:extLst>
            </xdr:cNvPr>
            <xdr:cNvSpPr>
              <a:spLocks/>
            </xdr:cNvSpPr>
          </xdr:nvSpPr>
          <xdr:spPr bwMode="auto">
            <a:xfrm>
              <a:off x="596" y="280"/>
              <a:ext cx="140" cy="105"/>
            </a:xfrm>
            <a:custGeom>
              <a:avLst/>
              <a:gdLst>
                <a:gd name="T0" fmla="+- 0 612 596"/>
                <a:gd name="T1" fmla="*/ T0 w 140"/>
                <a:gd name="T2" fmla="+- 0 282 280"/>
                <a:gd name="T3" fmla="*/ 282 h 105"/>
                <a:gd name="T4" fmla="+- 0 596 596"/>
                <a:gd name="T5" fmla="*/ T4 w 140"/>
                <a:gd name="T6" fmla="+- 0 282 280"/>
                <a:gd name="T7" fmla="*/ 282 h 105"/>
                <a:gd name="T8" fmla="+- 0 596 596"/>
                <a:gd name="T9" fmla="*/ T8 w 140"/>
                <a:gd name="T10" fmla="+- 0 385 280"/>
                <a:gd name="T11" fmla="*/ 385 h 105"/>
                <a:gd name="T12" fmla="+- 0 613 596"/>
                <a:gd name="T13" fmla="*/ T12 w 140"/>
                <a:gd name="T14" fmla="+- 0 385 280"/>
                <a:gd name="T15" fmla="*/ 385 h 105"/>
                <a:gd name="T16" fmla="+- 0 613 596"/>
                <a:gd name="T17" fmla="*/ T16 w 140"/>
                <a:gd name="T18" fmla="+- 0 331 280"/>
                <a:gd name="T19" fmla="*/ 331 h 105"/>
                <a:gd name="T20" fmla="+- 0 615 596"/>
                <a:gd name="T21" fmla="*/ T20 w 140"/>
                <a:gd name="T22" fmla="+- 0 314 280"/>
                <a:gd name="T23" fmla="*/ 314 h 105"/>
                <a:gd name="T24" fmla="+- 0 620 596"/>
                <a:gd name="T25" fmla="*/ T24 w 140"/>
                <a:gd name="T26" fmla="+- 0 303 280"/>
                <a:gd name="T27" fmla="*/ 303 h 105"/>
                <a:gd name="T28" fmla="+- 0 628 596"/>
                <a:gd name="T29" fmla="*/ T28 w 140"/>
                <a:gd name="T30" fmla="+- 0 297 280"/>
                <a:gd name="T31" fmla="*/ 297 h 105"/>
                <a:gd name="T32" fmla="+- 0 631 596"/>
                <a:gd name="T33" fmla="*/ T32 w 140"/>
                <a:gd name="T34" fmla="+- 0 296 280"/>
                <a:gd name="T35" fmla="*/ 296 h 105"/>
                <a:gd name="T36" fmla="+- 0 612 596"/>
                <a:gd name="T37" fmla="*/ T36 w 140"/>
                <a:gd name="T38" fmla="+- 0 296 280"/>
                <a:gd name="T39" fmla="*/ 296 h 105"/>
                <a:gd name="T40" fmla="+- 0 612 596"/>
                <a:gd name="T41" fmla="*/ T40 w 140"/>
                <a:gd name="T42" fmla="+- 0 282 280"/>
                <a:gd name="T43"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40" h="105">
                  <a:moveTo>
                    <a:pt x="16" y="2"/>
                  </a:moveTo>
                  <a:lnTo>
                    <a:pt x="0" y="2"/>
                  </a:lnTo>
                  <a:lnTo>
                    <a:pt x="0" y="105"/>
                  </a:lnTo>
                  <a:lnTo>
                    <a:pt x="17" y="105"/>
                  </a:lnTo>
                  <a:lnTo>
                    <a:pt x="17" y="51"/>
                  </a:lnTo>
                  <a:lnTo>
                    <a:pt x="19" y="34"/>
                  </a:lnTo>
                  <a:lnTo>
                    <a:pt x="24" y="23"/>
                  </a:lnTo>
                  <a:lnTo>
                    <a:pt x="32" y="17"/>
                  </a:lnTo>
                  <a:lnTo>
                    <a:pt x="35" y="16"/>
                  </a:lnTo>
                  <a:lnTo>
                    <a:pt x="16" y="16"/>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79" name="Freeform 4006">
              <a:extLst>
                <a:ext uri="{FF2B5EF4-FFF2-40B4-BE49-F238E27FC236}">
                  <a16:creationId xmlns:a16="http://schemas.microsoft.com/office/drawing/2014/main" id="{61452A23-B0BB-45A0-ACB6-BB45B979DB9F}"/>
                </a:ext>
              </a:extLst>
            </xdr:cNvPr>
            <xdr:cNvSpPr>
              <a:spLocks/>
            </xdr:cNvSpPr>
          </xdr:nvSpPr>
          <xdr:spPr bwMode="auto">
            <a:xfrm>
              <a:off x="596" y="280"/>
              <a:ext cx="140" cy="105"/>
            </a:xfrm>
            <a:custGeom>
              <a:avLst/>
              <a:gdLst>
                <a:gd name="T0" fmla="+- 0 671 596"/>
                <a:gd name="T1" fmla="*/ T0 w 140"/>
                <a:gd name="T2" fmla="+- 0 295 280"/>
                <a:gd name="T3" fmla="*/ 295 h 105"/>
                <a:gd name="T4" fmla="+- 0 652 596"/>
                <a:gd name="T5" fmla="*/ T4 w 140"/>
                <a:gd name="T6" fmla="+- 0 295 280"/>
                <a:gd name="T7" fmla="*/ 295 h 105"/>
                <a:gd name="T8" fmla="+- 0 657 596"/>
                <a:gd name="T9" fmla="*/ T8 w 140"/>
                <a:gd name="T10" fmla="+- 0 302 280"/>
                <a:gd name="T11" fmla="*/ 302 h 105"/>
                <a:gd name="T12" fmla="+- 0 657 596"/>
                <a:gd name="T13" fmla="*/ T12 w 140"/>
                <a:gd name="T14" fmla="+- 0 385 280"/>
                <a:gd name="T15" fmla="*/ 385 h 105"/>
                <a:gd name="T16" fmla="+- 0 674 596"/>
                <a:gd name="T17" fmla="*/ T16 w 140"/>
                <a:gd name="T18" fmla="+- 0 385 280"/>
                <a:gd name="T19" fmla="*/ 385 h 105"/>
                <a:gd name="T20" fmla="+- 0 674 596"/>
                <a:gd name="T21" fmla="*/ T20 w 140"/>
                <a:gd name="T22" fmla="+- 0 304 280"/>
                <a:gd name="T23" fmla="*/ 304 h 105"/>
                <a:gd name="T24" fmla="+- 0 682 596"/>
                <a:gd name="T25" fmla="*/ T24 w 140"/>
                <a:gd name="T26" fmla="+- 0 298 280"/>
                <a:gd name="T27" fmla="*/ 298 h 105"/>
                <a:gd name="T28" fmla="+- 0 672 596"/>
                <a:gd name="T29" fmla="*/ T28 w 140"/>
                <a:gd name="T30" fmla="+- 0 298 280"/>
                <a:gd name="T31" fmla="*/ 298 h 105"/>
                <a:gd name="T32" fmla="+- 0 671 596"/>
                <a:gd name="T33" fmla="*/ T32 w 140"/>
                <a:gd name="T34" fmla="+- 0 295 280"/>
                <a:gd name="T35"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40" h="105">
                  <a:moveTo>
                    <a:pt x="75" y="15"/>
                  </a:moveTo>
                  <a:lnTo>
                    <a:pt x="56" y="15"/>
                  </a:lnTo>
                  <a:lnTo>
                    <a:pt x="61" y="22"/>
                  </a:lnTo>
                  <a:lnTo>
                    <a:pt x="61" y="105"/>
                  </a:lnTo>
                  <a:lnTo>
                    <a:pt x="78" y="105"/>
                  </a:lnTo>
                  <a:lnTo>
                    <a:pt x="78" y="24"/>
                  </a:lnTo>
                  <a:lnTo>
                    <a:pt x="86" y="18"/>
                  </a:lnTo>
                  <a:lnTo>
                    <a:pt x="76" y="18"/>
                  </a:lnTo>
                  <a:lnTo>
                    <a:pt x="75"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0" name="Freeform 4007">
              <a:extLst>
                <a:ext uri="{FF2B5EF4-FFF2-40B4-BE49-F238E27FC236}">
                  <a16:creationId xmlns:a16="http://schemas.microsoft.com/office/drawing/2014/main" id="{9B7AED17-B1C9-4454-B087-B686D253E664}"/>
                </a:ext>
              </a:extLst>
            </xdr:cNvPr>
            <xdr:cNvSpPr>
              <a:spLocks/>
            </xdr:cNvSpPr>
          </xdr:nvSpPr>
          <xdr:spPr bwMode="auto">
            <a:xfrm>
              <a:off x="596" y="280"/>
              <a:ext cx="140" cy="105"/>
            </a:xfrm>
            <a:custGeom>
              <a:avLst/>
              <a:gdLst>
                <a:gd name="T0" fmla="+- 0 731 596"/>
                <a:gd name="T1" fmla="*/ T0 w 140"/>
                <a:gd name="T2" fmla="+- 0 295 280"/>
                <a:gd name="T3" fmla="*/ 295 h 105"/>
                <a:gd name="T4" fmla="+- 0 707 596"/>
                <a:gd name="T5" fmla="*/ T4 w 140"/>
                <a:gd name="T6" fmla="+- 0 295 280"/>
                <a:gd name="T7" fmla="*/ 295 h 105"/>
                <a:gd name="T8" fmla="+- 0 714 596"/>
                <a:gd name="T9" fmla="*/ T8 w 140"/>
                <a:gd name="T10" fmla="+- 0 299 280"/>
                <a:gd name="T11" fmla="*/ 299 h 105"/>
                <a:gd name="T12" fmla="+- 0 716 596"/>
                <a:gd name="T13" fmla="*/ T12 w 140"/>
                <a:gd name="T14" fmla="+- 0 305 280"/>
                <a:gd name="T15" fmla="*/ 305 h 105"/>
                <a:gd name="T16" fmla="+- 0 717 596"/>
                <a:gd name="T17" fmla="*/ T16 w 140"/>
                <a:gd name="T18" fmla="+- 0 308 280"/>
                <a:gd name="T19" fmla="*/ 308 h 105"/>
                <a:gd name="T20" fmla="+- 0 718 596"/>
                <a:gd name="T21" fmla="*/ T20 w 140"/>
                <a:gd name="T22" fmla="+- 0 313 280"/>
                <a:gd name="T23" fmla="*/ 313 h 105"/>
                <a:gd name="T24" fmla="+- 0 718 596"/>
                <a:gd name="T25" fmla="*/ T24 w 140"/>
                <a:gd name="T26" fmla="+- 0 385 280"/>
                <a:gd name="T27" fmla="*/ 385 h 105"/>
                <a:gd name="T28" fmla="+- 0 735 596"/>
                <a:gd name="T29" fmla="*/ T28 w 140"/>
                <a:gd name="T30" fmla="+- 0 385 280"/>
                <a:gd name="T31" fmla="*/ 385 h 105"/>
                <a:gd name="T32" fmla="+- 0 735 596"/>
                <a:gd name="T33" fmla="*/ T32 w 140"/>
                <a:gd name="T34" fmla="+- 0 313 280"/>
                <a:gd name="T35" fmla="*/ 313 h 105"/>
                <a:gd name="T36" fmla="+- 0 733 596"/>
                <a:gd name="T37" fmla="*/ T36 w 140"/>
                <a:gd name="T38" fmla="+- 0 299 280"/>
                <a:gd name="T39" fmla="*/ 299 h 105"/>
                <a:gd name="T40" fmla="+- 0 731 596"/>
                <a:gd name="T41" fmla="*/ T40 w 140"/>
                <a:gd name="T42" fmla="+- 0 295 280"/>
                <a:gd name="T43"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140" h="105">
                  <a:moveTo>
                    <a:pt x="135" y="15"/>
                  </a:moveTo>
                  <a:lnTo>
                    <a:pt x="111" y="15"/>
                  </a:lnTo>
                  <a:lnTo>
                    <a:pt x="118" y="19"/>
                  </a:lnTo>
                  <a:lnTo>
                    <a:pt x="120" y="25"/>
                  </a:lnTo>
                  <a:lnTo>
                    <a:pt x="121" y="28"/>
                  </a:lnTo>
                  <a:lnTo>
                    <a:pt x="122" y="33"/>
                  </a:lnTo>
                  <a:lnTo>
                    <a:pt x="122" y="105"/>
                  </a:lnTo>
                  <a:lnTo>
                    <a:pt x="139" y="105"/>
                  </a:lnTo>
                  <a:lnTo>
                    <a:pt x="139" y="33"/>
                  </a:lnTo>
                  <a:lnTo>
                    <a:pt x="137" y="19"/>
                  </a:lnTo>
                  <a:lnTo>
                    <a:pt x="135"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1" name="Freeform 4008">
              <a:extLst>
                <a:ext uri="{FF2B5EF4-FFF2-40B4-BE49-F238E27FC236}">
                  <a16:creationId xmlns:a16="http://schemas.microsoft.com/office/drawing/2014/main" id="{C9407986-3974-46EF-9A45-ED721D9A37F0}"/>
                </a:ext>
              </a:extLst>
            </xdr:cNvPr>
            <xdr:cNvSpPr>
              <a:spLocks/>
            </xdr:cNvSpPr>
          </xdr:nvSpPr>
          <xdr:spPr bwMode="auto">
            <a:xfrm>
              <a:off x="596" y="280"/>
              <a:ext cx="140" cy="105"/>
            </a:xfrm>
            <a:custGeom>
              <a:avLst/>
              <a:gdLst>
                <a:gd name="T0" fmla="+- 0 703 596"/>
                <a:gd name="T1" fmla="*/ T0 w 140"/>
                <a:gd name="T2" fmla="+- 0 280 280"/>
                <a:gd name="T3" fmla="*/ 280 h 105"/>
                <a:gd name="T4" fmla="+- 0 690 596"/>
                <a:gd name="T5" fmla="*/ T4 w 140"/>
                <a:gd name="T6" fmla="+- 0 280 280"/>
                <a:gd name="T7" fmla="*/ 280 h 105"/>
                <a:gd name="T8" fmla="+- 0 680 596"/>
                <a:gd name="T9" fmla="*/ T8 w 140"/>
                <a:gd name="T10" fmla="+- 0 286 280"/>
                <a:gd name="T11" fmla="*/ 286 h 105"/>
                <a:gd name="T12" fmla="+- 0 672 596"/>
                <a:gd name="T13" fmla="*/ T12 w 140"/>
                <a:gd name="T14" fmla="+- 0 298 280"/>
                <a:gd name="T15" fmla="*/ 298 h 105"/>
                <a:gd name="T16" fmla="+- 0 682 596"/>
                <a:gd name="T17" fmla="*/ T16 w 140"/>
                <a:gd name="T18" fmla="+- 0 298 280"/>
                <a:gd name="T19" fmla="*/ 298 h 105"/>
                <a:gd name="T20" fmla="+- 0 685 596"/>
                <a:gd name="T21" fmla="*/ T20 w 140"/>
                <a:gd name="T22" fmla="+- 0 295 280"/>
                <a:gd name="T23" fmla="*/ 295 h 105"/>
                <a:gd name="T24" fmla="+- 0 731 596"/>
                <a:gd name="T25" fmla="*/ T24 w 140"/>
                <a:gd name="T26" fmla="+- 0 295 280"/>
                <a:gd name="T27" fmla="*/ 295 h 105"/>
                <a:gd name="T28" fmla="+- 0 727 596"/>
                <a:gd name="T29" fmla="*/ T28 w 140"/>
                <a:gd name="T30" fmla="+- 0 288 280"/>
                <a:gd name="T31" fmla="*/ 288 h 105"/>
                <a:gd name="T32" fmla="+- 0 717 596"/>
                <a:gd name="T33" fmla="*/ T32 w 140"/>
                <a:gd name="T34" fmla="+- 0 282 280"/>
                <a:gd name="T35" fmla="*/ 282 h 105"/>
                <a:gd name="T36" fmla="+- 0 703 596"/>
                <a:gd name="T37" fmla="*/ T36 w 140"/>
                <a:gd name="T38" fmla="+- 0 280 280"/>
                <a:gd name="T39"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140" h="105">
                  <a:moveTo>
                    <a:pt x="107" y="0"/>
                  </a:moveTo>
                  <a:lnTo>
                    <a:pt x="94" y="0"/>
                  </a:lnTo>
                  <a:lnTo>
                    <a:pt x="84" y="6"/>
                  </a:lnTo>
                  <a:lnTo>
                    <a:pt x="76" y="18"/>
                  </a:lnTo>
                  <a:lnTo>
                    <a:pt x="86" y="18"/>
                  </a:lnTo>
                  <a:lnTo>
                    <a:pt x="89" y="15"/>
                  </a:lnTo>
                  <a:lnTo>
                    <a:pt x="135" y="15"/>
                  </a:lnTo>
                  <a:lnTo>
                    <a:pt x="131" y="8"/>
                  </a:lnTo>
                  <a:lnTo>
                    <a:pt x="121" y="2"/>
                  </a:lnTo>
                  <a:lnTo>
                    <a:pt x="107"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82" name="Freeform 4009">
              <a:extLst>
                <a:ext uri="{FF2B5EF4-FFF2-40B4-BE49-F238E27FC236}">
                  <a16:creationId xmlns:a16="http://schemas.microsoft.com/office/drawing/2014/main" id="{5ED5329C-248B-4D3F-93D8-D80CF88181B6}"/>
                </a:ext>
              </a:extLst>
            </xdr:cNvPr>
            <xdr:cNvSpPr>
              <a:spLocks/>
            </xdr:cNvSpPr>
          </xdr:nvSpPr>
          <xdr:spPr bwMode="auto">
            <a:xfrm>
              <a:off x="596" y="280"/>
              <a:ext cx="140" cy="105"/>
            </a:xfrm>
            <a:custGeom>
              <a:avLst/>
              <a:gdLst>
                <a:gd name="T0" fmla="+- 0 658 596"/>
                <a:gd name="T1" fmla="*/ T0 w 140"/>
                <a:gd name="T2" fmla="+- 0 280 280"/>
                <a:gd name="T3" fmla="*/ 280 h 105"/>
                <a:gd name="T4" fmla="+- 0 629 596"/>
                <a:gd name="T5" fmla="*/ T4 w 140"/>
                <a:gd name="T6" fmla="+- 0 280 280"/>
                <a:gd name="T7" fmla="*/ 280 h 105"/>
                <a:gd name="T8" fmla="+- 0 618 596"/>
                <a:gd name="T9" fmla="*/ T8 w 140"/>
                <a:gd name="T10" fmla="+- 0 286 280"/>
                <a:gd name="T11" fmla="*/ 286 h 105"/>
                <a:gd name="T12" fmla="+- 0 612 596"/>
                <a:gd name="T13" fmla="*/ T12 w 140"/>
                <a:gd name="T14" fmla="+- 0 296 280"/>
                <a:gd name="T15" fmla="*/ 296 h 105"/>
                <a:gd name="T16" fmla="+- 0 631 596"/>
                <a:gd name="T17" fmla="*/ T16 w 140"/>
                <a:gd name="T18" fmla="+- 0 296 280"/>
                <a:gd name="T19" fmla="*/ 296 h 105"/>
                <a:gd name="T20" fmla="+- 0 639 596"/>
                <a:gd name="T21" fmla="*/ T20 w 140"/>
                <a:gd name="T22" fmla="+- 0 295 280"/>
                <a:gd name="T23" fmla="*/ 295 h 105"/>
                <a:gd name="T24" fmla="+- 0 671 596"/>
                <a:gd name="T25" fmla="*/ T24 w 140"/>
                <a:gd name="T26" fmla="+- 0 295 280"/>
                <a:gd name="T27" fmla="*/ 295 h 105"/>
                <a:gd name="T28" fmla="+- 0 668 596"/>
                <a:gd name="T29" fmla="*/ T28 w 140"/>
                <a:gd name="T30" fmla="+- 0 286 280"/>
                <a:gd name="T31" fmla="*/ 286 h 105"/>
                <a:gd name="T32" fmla="+- 0 658 596"/>
                <a:gd name="T33" fmla="*/ T32 w 140"/>
                <a:gd name="T34" fmla="+- 0 280 280"/>
                <a:gd name="T35"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40" h="105">
                  <a:moveTo>
                    <a:pt x="62" y="0"/>
                  </a:moveTo>
                  <a:lnTo>
                    <a:pt x="33" y="0"/>
                  </a:lnTo>
                  <a:lnTo>
                    <a:pt x="22" y="6"/>
                  </a:lnTo>
                  <a:lnTo>
                    <a:pt x="16" y="16"/>
                  </a:lnTo>
                  <a:lnTo>
                    <a:pt x="35" y="16"/>
                  </a:lnTo>
                  <a:lnTo>
                    <a:pt x="43" y="15"/>
                  </a:lnTo>
                  <a:lnTo>
                    <a:pt x="75" y="15"/>
                  </a:lnTo>
                  <a:lnTo>
                    <a:pt x="72" y="6"/>
                  </a:lnTo>
                  <a:lnTo>
                    <a:pt x="62"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2" name="Group 361">
            <a:extLst>
              <a:ext uri="{FF2B5EF4-FFF2-40B4-BE49-F238E27FC236}">
                <a16:creationId xmlns:a16="http://schemas.microsoft.com/office/drawing/2014/main" id="{78418258-222E-4164-9ED5-E7222FD08030}"/>
              </a:ext>
            </a:extLst>
          </xdr:cNvPr>
          <xdr:cNvGrpSpPr>
            <a:grpSpLocks/>
          </xdr:cNvGrpSpPr>
        </xdr:nvGrpSpPr>
        <xdr:grpSpPr bwMode="auto">
          <a:xfrm>
            <a:off x="755" y="280"/>
            <a:ext cx="95" cy="108"/>
            <a:chOff x="755" y="280"/>
            <a:chExt cx="95" cy="108"/>
          </a:xfrm>
        </xdr:grpSpPr>
        <xdr:sp macro="" textlink="">
          <xdr:nvSpPr>
            <xdr:cNvPr id="375" name="Freeform 4011">
              <a:extLst>
                <a:ext uri="{FF2B5EF4-FFF2-40B4-BE49-F238E27FC236}">
                  <a16:creationId xmlns:a16="http://schemas.microsoft.com/office/drawing/2014/main" id="{184021D4-228E-456F-8151-39A73B2BDB34}"/>
                </a:ext>
              </a:extLst>
            </xdr:cNvPr>
            <xdr:cNvSpPr>
              <a:spLocks/>
            </xdr:cNvSpPr>
          </xdr:nvSpPr>
          <xdr:spPr bwMode="auto">
            <a:xfrm>
              <a:off x="755" y="280"/>
              <a:ext cx="95" cy="108"/>
            </a:xfrm>
            <a:custGeom>
              <a:avLst/>
              <a:gdLst>
                <a:gd name="T0" fmla="+- 0 816 755"/>
                <a:gd name="T1" fmla="*/ T0 w 95"/>
                <a:gd name="T2" fmla="+- 0 280 280"/>
                <a:gd name="T3" fmla="*/ 280 h 108"/>
                <a:gd name="T4" fmla="+- 0 788 755"/>
                <a:gd name="T5" fmla="*/ T4 w 95"/>
                <a:gd name="T6" fmla="+- 0 280 280"/>
                <a:gd name="T7" fmla="*/ 280 h 108"/>
                <a:gd name="T8" fmla="+- 0 777 755"/>
                <a:gd name="T9" fmla="*/ T8 w 95"/>
                <a:gd name="T10" fmla="+- 0 284 280"/>
                <a:gd name="T11" fmla="*/ 284 h 108"/>
                <a:gd name="T12" fmla="+- 0 755 755"/>
                <a:gd name="T13" fmla="*/ T12 w 95"/>
                <a:gd name="T14" fmla="+- 0 334 280"/>
                <a:gd name="T15" fmla="*/ 334 h 108"/>
                <a:gd name="T16" fmla="+- 0 758 755"/>
                <a:gd name="T17" fmla="*/ T16 w 95"/>
                <a:gd name="T18" fmla="+- 0 356 280"/>
                <a:gd name="T19" fmla="*/ 356 h 108"/>
                <a:gd name="T20" fmla="+- 0 768 755"/>
                <a:gd name="T21" fmla="*/ T20 w 95"/>
                <a:gd name="T22" fmla="+- 0 373 280"/>
                <a:gd name="T23" fmla="*/ 373 h 108"/>
                <a:gd name="T24" fmla="+- 0 783 755"/>
                <a:gd name="T25" fmla="*/ T24 w 95"/>
                <a:gd name="T26" fmla="+- 0 383 280"/>
                <a:gd name="T27" fmla="*/ 383 h 108"/>
                <a:gd name="T28" fmla="+- 0 804 755"/>
                <a:gd name="T29" fmla="*/ T28 w 95"/>
                <a:gd name="T30" fmla="+- 0 387 280"/>
                <a:gd name="T31" fmla="*/ 387 h 108"/>
                <a:gd name="T32" fmla="+- 0 820 755"/>
                <a:gd name="T33" fmla="*/ T32 w 95"/>
                <a:gd name="T34" fmla="+- 0 385 280"/>
                <a:gd name="T35" fmla="*/ 385 h 108"/>
                <a:gd name="T36" fmla="+- 0 833 755"/>
                <a:gd name="T37" fmla="*/ T36 w 95"/>
                <a:gd name="T38" fmla="+- 0 378 280"/>
                <a:gd name="T39" fmla="*/ 378 h 108"/>
                <a:gd name="T40" fmla="+- 0 838 755"/>
                <a:gd name="T41" fmla="*/ T40 w 95"/>
                <a:gd name="T42" fmla="+- 0 372 280"/>
                <a:gd name="T43" fmla="*/ 372 h 108"/>
                <a:gd name="T44" fmla="+- 0 804 755"/>
                <a:gd name="T45" fmla="*/ T44 w 95"/>
                <a:gd name="T46" fmla="+- 0 372 280"/>
                <a:gd name="T47" fmla="*/ 372 h 108"/>
                <a:gd name="T48" fmla="+- 0 792 755"/>
                <a:gd name="T49" fmla="*/ T48 w 95"/>
                <a:gd name="T50" fmla="+- 0 370 280"/>
                <a:gd name="T51" fmla="*/ 370 h 108"/>
                <a:gd name="T52" fmla="+- 0 782 755"/>
                <a:gd name="T53" fmla="*/ T52 w 95"/>
                <a:gd name="T54" fmla="+- 0 364 280"/>
                <a:gd name="T55" fmla="*/ 364 h 108"/>
                <a:gd name="T56" fmla="+- 0 776 755"/>
                <a:gd name="T57" fmla="*/ T56 w 95"/>
                <a:gd name="T58" fmla="+- 0 353 280"/>
                <a:gd name="T59" fmla="*/ 353 h 108"/>
                <a:gd name="T60" fmla="+- 0 773 755"/>
                <a:gd name="T61" fmla="*/ T60 w 95"/>
                <a:gd name="T62" fmla="+- 0 338 280"/>
                <a:gd name="T63" fmla="*/ 338 h 108"/>
                <a:gd name="T64" fmla="+- 0 849 755"/>
                <a:gd name="T65" fmla="*/ T64 w 95"/>
                <a:gd name="T66" fmla="+- 0 338 280"/>
                <a:gd name="T67" fmla="*/ 338 h 108"/>
                <a:gd name="T68" fmla="+- 0 849 755"/>
                <a:gd name="T69" fmla="*/ T68 w 95"/>
                <a:gd name="T70" fmla="+- 0 336 280"/>
                <a:gd name="T71" fmla="*/ 336 h 108"/>
                <a:gd name="T72" fmla="+- 0 849 755"/>
                <a:gd name="T73" fmla="*/ T72 w 95"/>
                <a:gd name="T74" fmla="+- 0 333 280"/>
                <a:gd name="T75" fmla="*/ 333 h 108"/>
                <a:gd name="T76" fmla="+- 0 849 755"/>
                <a:gd name="T77" fmla="*/ T76 w 95"/>
                <a:gd name="T78" fmla="+- 0 323 280"/>
                <a:gd name="T79" fmla="*/ 323 h 108"/>
                <a:gd name="T80" fmla="+- 0 774 755"/>
                <a:gd name="T81" fmla="*/ T80 w 95"/>
                <a:gd name="T82" fmla="+- 0 323 280"/>
                <a:gd name="T83" fmla="*/ 323 h 108"/>
                <a:gd name="T84" fmla="+- 0 776 755"/>
                <a:gd name="T85" fmla="*/ T84 w 95"/>
                <a:gd name="T86" fmla="+- 0 311 280"/>
                <a:gd name="T87" fmla="*/ 311 h 108"/>
                <a:gd name="T88" fmla="+- 0 783 755"/>
                <a:gd name="T89" fmla="*/ T88 w 95"/>
                <a:gd name="T90" fmla="+- 0 302 280"/>
                <a:gd name="T91" fmla="*/ 302 h 108"/>
                <a:gd name="T92" fmla="+- 0 792 755"/>
                <a:gd name="T93" fmla="*/ T92 w 95"/>
                <a:gd name="T94" fmla="+- 0 296 280"/>
                <a:gd name="T95" fmla="*/ 296 h 108"/>
                <a:gd name="T96" fmla="+- 0 803 755"/>
                <a:gd name="T97" fmla="*/ T96 w 95"/>
                <a:gd name="T98" fmla="+- 0 294 280"/>
                <a:gd name="T99" fmla="*/ 294 h 108"/>
                <a:gd name="T100" fmla="+- 0 837 755"/>
                <a:gd name="T101" fmla="*/ T100 w 95"/>
                <a:gd name="T102" fmla="+- 0 294 280"/>
                <a:gd name="T103" fmla="*/ 294 h 108"/>
                <a:gd name="T104" fmla="+- 0 828 755"/>
                <a:gd name="T105" fmla="*/ T104 w 95"/>
                <a:gd name="T106" fmla="+- 0 284 280"/>
                <a:gd name="T107" fmla="*/ 284 h 108"/>
                <a:gd name="T108" fmla="+- 0 816 755"/>
                <a:gd name="T109" fmla="*/ T108 w 95"/>
                <a:gd name="T110" fmla="+- 0 280 280"/>
                <a:gd name="T111" fmla="*/ 280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95" h="108">
                  <a:moveTo>
                    <a:pt x="61" y="0"/>
                  </a:moveTo>
                  <a:lnTo>
                    <a:pt x="33" y="0"/>
                  </a:lnTo>
                  <a:lnTo>
                    <a:pt x="22" y="4"/>
                  </a:lnTo>
                  <a:lnTo>
                    <a:pt x="0" y="54"/>
                  </a:lnTo>
                  <a:lnTo>
                    <a:pt x="3" y="76"/>
                  </a:lnTo>
                  <a:lnTo>
                    <a:pt x="13" y="93"/>
                  </a:lnTo>
                  <a:lnTo>
                    <a:pt x="28" y="103"/>
                  </a:lnTo>
                  <a:lnTo>
                    <a:pt x="49" y="107"/>
                  </a:lnTo>
                  <a:lnTo>
                    <a:pt x="65" y="105"/>
                  </a:lnTo>
                  <a:lnTo>
                    <a:pt x="78" y="98"/>
                  </a:lnTo>
                  <a:lnTo>
                    <a:pt x="83" y="92"/>
                  </a:lnTo>
                  <a:lnTo>
                    <a:pt x="49" y="92"/>
                  </a:lnTo>
                  <a:lnTo>
                    <a:pt x="37" y="90"/>
                  </a:lnTo>
                  <a:lnTo>
                    <a:pt x="27" y="84"/>
                  </a:lnTo>
                  <a:lnTo>
                    <a:pt x="21" y="73"/>
                  </a:lnTo>
                  <a:lnTo>
                    <a:pt x="18" y="58"/>
                  </a:lnTo>
                  <a:lnTo>
                    <a:pt x="94" y="58"/>
                  </a:lnTo>
                  <a:lnTo>
                    <a:pt x="94" y="56"/>
                  </a:lnTo>
                  <a:lnTo>
                    <a:pt x="94" y="53"/>
                  </a:lnTo>
                  <a:lnTo>
                    <a:pt x="94" y="43"/>
                  </a:lnTo>
                  <a:lnTo>
                    <a:pt x="19" y="43"/>
                  </a:lnTo>
                  <a:lnTo>
                    <a:pt x="21" y="31"/>
                  </a:lnTo>
                  <a:lnTo>
                    <a:pt x="28" y="22"/>
                  </a:lnTo>
                  <a:lnTo>
                    <a:pt x="37" y="16"/>
                  </a:lnTo>
                  <a:lnTo>
                    <a:pt x="48" y="14"/>
                  </a:lnTo>
                  <a:lnTo>
                    <a:pt x="82" y="14"/>
                  </a:lnTo>
                  <a:lnTo>
                    <a:pt x="73" y="4"/>
                  </a:lnTo>
                  <a:lnTo>
                    <a:pt x="61"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76" name="Freeform 4012">
              <a:extLst>
                <a:ext uri="{FF2B5EF4-FFF2-40B4-BE49-F238E27FC236}">
                  <a16:creationId xmlns:a16="http://schemas.microsoft.com/office/drawing/2014/main" id="{97B415DD-3117-4CA9-B88A-6DE37AA74A01}"/>
                </a:ext>
              </a:extLst>
            </xdr:cNvPr>
            <xdr:cNvSpPr>
              <a:spLocks/>
            </xdr:cNvSpPr>
          </xdr:nvSpPr>
          <xdr:spPr bwMode="auto">
            <a:xfrm>
              <a:off x="755" y="280"/>
              <a:ext cx="95" cy="108"/>
            </a:xfrm>
            <a:custGeom>
              <a:avLst/>
              <a:gdLst>
                <a:gd name="T0" fmla="+- 0 831 755"/>
                <a:gd name="T1" fmla="*/ T0 w 95"/>
                <a:gd name="T2" fmla="+- 0 351 280"/>
                <a:gd name="T3" fmla="*/ 351 h 108"/>
                <a:gd name="T4" fmla="+- 0 825 755"/>
                <a:gd name="T5" fmla="*/ T4 w 95"/>
                <a:gd name="T6" fmla="+- 0 366 280"/>
                <a:gd name="T7" fmla="*/ 366 h 108"/>
                <a:gd name="T8" fmla="+- 0 817 755"/>
                <a:gd name="T9" fmla="*/ T8 w 95"/>
                <a:gd name="T10" fmla="+- 0 372 280"/>
                <a:gd name="T11" fmla="*/ 372 h 108"/>
                <a:gd name="T12" fmla="+- 0 838 755"/>
                <a:gd name="T13" fmla="*/ T12 w 95"/>
                <a:gd name="T14" fmla="+- 0 372 280"/>
                <a:gd name="T15" fmla="*/ 372 h 108"/>
                <a:gd name="T16" fmla="+- 0 843 755"/>
                <a:gd name="T17" fmla="*/ T16 w 95"/>
                <a:gd name="T18" fmla="+- 0 368 280"/>
                <a:gd name="T19" fmla="*/ 368 h 108"/>
                <a:gd name="T20" fmla="+- 0 849 755"/>
                <a:gd name="T21" fmla="*/ T20 w 95"/>
                <a:gd name="T22" fmla="+- 0 354 280"/>
                <a:gd name="T23" fmla="*/ 354 h 108"/>
                <a:gd name="T24" fmla="+- 0 831 755"/>
                <a:gd name="T25" fmla="*/ T24 w 95"/>
                <a:gd name="T26" fmla="+- 0 351 280"/>
                <a:gd name="T27" fmla="*/ 351 h 108"/>
              </a:gdLst>
              <a:ahLst/>
              <a:cxnLst>
                <a:cxn ang="0">
                  <a:pos x="T1" y="T3"/>
                </a:cxn>
                <a:cxn ang="0">
                  <a:pos x="T5" y="T7"/>
                </a:cxn>
                <a:cxn ang="0">
                  <a:pos x="T9" y="T11"/>
                </a:cxn>
                <a:cxn ang="0">
                  <a:pos x="T13" y="T15"/>
                </a:cxn>
                <a:cxn ang="0">
                  <a:pos x="T17" y="T19"/>
                </a:cxn>
                <a:cxn ang="0">
                  <a:pos x="T21" y="T23"/>
                </a:cxn>
                <a:cxn ang="0">
                  <a:pos x="T25" y="T27"/>
                </a:cxn>
              </a:cxnLst>
              <a:rect l="0" t="0" r="r" b="b"/>
              <a:pathLst>
                <a:path w="95" h="108">
                  <a:moveTo>
                    <a:pt x="76" y="71"/>
                  </a:moveTo>
                  <a:lnTo>
                    <a:pt x="70" y="86"/>
                  </a:lnTo>
                  <a:lnTo>
                    <a:pt x="62" y="92"/>
                  </a:lnTo>
                  <a:lnTo>
                    <a:pt x="83" y="92"/>
                  </a:lnTo>
                  <a:lnTo>
                    <a:pt x="88" y="88"/>
                  </a:lnTo>
                  <a:lnTo>
                    <a:pt x="94" y="74"/>
                  </a:lnTo>
                  <a:lnTo>
                    <a:pt x="76" y="7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77" name="Freeform 4013">
              <a:extLst>
                <a:ext uri="{FF2B5EF4-FFF2-40B4-BE49-F238E27FC236}">
                  <a16:creationId xmlns:a16="http://schemas.microsoft.com/office/drawing/2014/main" id="{D54A25ED-7803-4334-B521-EAC0D39AB5FD}"/>
                </a:ext>
              </a:extLst>
            </xdr:cNvPr>
            <xdr:cNvSpPr>
              <a:spLocks/>
            </xdr:cNvSpPr>
          </xdr:nvSpPr>
          <xdr:spPr bwMode="auto">
            <a:xfrm>
              <a:off x="755" y="280"/>
              <a:ext cx="95" cy="108"/>
            </a:xfrm>
            <a:custGeom>
              <a:avLst/>
              <a:gdLst>
                <a:gd name="T0" fmla="+- 0 837 755"/>
                <a:gd name="T1" fmla="*/ T0 w 95"/>
                <a:gd name="T2" fmla="+- 0 294 280"/>
                <a:gd name="T3" fmla="*/ 294 h 108"/>
                <a:gd name="T4" fmla="+- 0 812 755"/>
                <a:gd name="T5" fmla="*/ T4 w 95"/>
                <a:gd name="T6" fmla="+- 0 294 280"/>
                <a:gd name="T7" fmla="*/ 294 h 108"/>
                <a:gd name="T8" fmla="+- 0 819 755"/>
                <a:gd name="T9" fmla="*/ T8 w 95"/>
                <a:gd name="T10" fmla="+- 0 297 280"/>
                <a:gd name="T11" fmla="*/ 297 h 108"/>
                <a:gd name="T12" fmla="+- 0 824 755"/>
                <a:gd name="T13" fmla="*/ T12 w 95"/>
                <a:gd name="T14" fmla="+- 0 304 280"/>
                <a:gd name="T15" fmla="*/ 304 h 108"/>
                <a:gd name="T16" fmla="+- 0 828 755"/>
                <a:gd name="T17" fmla="*/ T16 w 95"/>
                <a:gd name="T18" fmla="+- 0 308 280"/>
                <a:gd name="T19" fmla="*/ 308 h 108"/>
                <a:gd name="T20" fmla="+- 0 830 755"/>
                <a:gd name="T21" fmla="*/ T20 w 95"/>
                <a:gd name="T22" fmla="+- 0 315 280"/>
                <a:gd name="T23" fmla="*/ 315 h 108"/>
                <a:gd name="T24" fmla="+- 0 831 755"/>
                <a:gd name="T25" fmla="*/ T24 w 95"/>
                <a:gd name="T26" fmla="+- 0 323 280"/>
                <a:gd name="T27" fmla="*/ 323 h 108"/>
                <a:gd name="T28" fmla="+- 0 849 755"/>
                <a:gd name="T29" fmla="*/ T28 w 95"/>
                <a:gd name="T30" fmla="+- 0 323 280"/>
                <a:gd name="T31" fmla="*/ 323 h 108"/>
                <a:gd name="T32" fmla="+- 0 849 755"/>
                <a:gd name="T33" fmla="*/ T32 w 95"/>
                <a:gd name="T34" fmla="+- 0 321 280"/>
                <a:gd name="T35" fmla="*/ 321 h 108"/>
                <a:gd name="T36" fmla="+- 0 846 755"/>
                <a:gd name="T37" fmla="*/ T36 w 95"/>
                <a:gd name="T38" fmla="+- 0 310 280"/>
                <a:gd name="T39" fmla="*/ 310 h 108"/>
                <a:gd name="T40" fmla="+- 0 842 755"/>
                <a:gd name="T41" fmla="*/ T40 w 95"/>
                <a:gd name="T42" fmla="+- 0 301 280"/>
                <a:gd name="T43" fmla="*/ 301 h 108"/>
                <a:gd name="T44" fmla="+- 0 837 755"/>
                <a:gd name="T45" fmla="*/ T44 w 95"/>
                <a:gd name="T46" fmla="+- 0 294 280"/>
                <a:gd name="T47" fmla="*/ 294 h 10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5" h="108">
                  <a:moveTo>
                    <a:pt x="82" y="14"/>
                  </a:moveTo>
                  <a:lnTo>
                    <a:pt x="57" y="14"/>
                  </a:lnTo>
                  <a:lnTo>
                    <a:pt x="64" y="17"/>
                  </a:lnTo>
                  <a:lnTo>
                    <a:pt x="69" y="24"/>
                  </a:lnTo>
                  <a:lnTo>
                    <a:pt x="73" y="28"/>
                  </a:lnTo>
                  <a:lnTo>
                    <a:pt x="75" y="35"/>
                  </a:lnTo>
                  <a:lnTo>
                    <a:pt x="76" y="43"/>
                  </a:lnTo>
                  <a:lnTo>
                    <a:pt x="94" y="43"/>
                  </a:lnTo>
                  <a:lnTo>
                    <a:pt x="94" y="41"/>
                  </a:lnTo>
                  <a:lnTo>
                    <a:pt x="91" y="30"/>
                  </a:lnTo>
                  <a:lnTo>
                    <a:pt x="87" y="21"/>
                  </a:lnTo>
                  <a:lnTo>
                    <a:pt x="82" y="1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3" name="Group 362">
            <a:extLst>
              <a:ext uri="{FF2B5EF4-FFF2-40B4-BE49-F238E27FC236}">
                <a16:creationId xmlns:a16="http://schemas.microsoft.com/office/drawing/2014/main" id="{BAA9A18A-D6B4-4350-A9F3-921D0FCD3F89}"/>
              </a:ext>
            </a:extLst>
          </xdr:cNvPr>
          <xdr:cNvGrpSpPr>
            <a:grpSpLocks/>
          </xdr:cNvGrpSpPr>
        </xdr:nvGrpSpPr>
        <xdr:grpSpPr bwMode="auto">
          <a:xfrm>
            <a:off x="870" y="280"/>
            <a:ext cx="84" cy="105"/>
            <a:chOff x="870" y="280"/>
            <a:chExt cx="84" cy="105"/>
          </a:xfrm>
        </xdr:grpSpPr>
        <xdr:sp macro="" textlink="">
          <xdr:nvSpPr>
            <xdr:cNvPr id="372" name="Freeform 4015">
              <a:extLst>
                <a:ext uri="{FF2B5EF4-FFF2-40B4-BE49-F238E27FC236}">
                  <a16:creationId xmlns:a16="http://schemas.microsoft.com/office/drawing/2014/main" id="{E40D7600-E7AC-4125-AC20-AFC28347CED9}"/>
                </a:ext>
              </a:extLst>
            </xdr:cNvPr>
            <xdr:cNvSpPr>
              <a:spLocks/>
            </xdr:cNvSpPr>
          </xdr:nvSpPr>
          <xdr:spPr bwMode="auto">
            <a:xfrm>
              <a:off x="870" y="280"/>
              <a:ext cx="84" cy="105"/>
            </a:xfrm>
            <a:custGeom>
              <a:avLst/>
              <a:gdLst>
                <a:gd name="T0" fmla="+- 0 886 870"/>
                <a:gd name="T1" fmla="*/ T0 w 84"/>
                <a:gd name="T2" fmla="+- 0 282 280"/>
                <a:gd name="T3" fmla="*/ 282 h 105"/>
                <a:gd name="T4" fmla="+- 0 870 870"/>
                <a:gd name="T5" fmla="*/ T4 w 84"/>
                <a:gd name="T6" fmla="+- 0 282 280"/>
                <a:gd name="T7" fmla="*/ 282 h 105"/>
                <a:gd name="T8" fmla="+- 0 870 870"/>
                <a:gd name="T9" fmla="*/ T8 w 84"/>
                <a:gd name="T10" fmla="+- 0 385 280"/>
                <a:gd name="T11" fmla="*/ 385 h 105"/>
                <a:gd name="T12" fmla="+- 0 888 870"/>
                <a:gd name="T13" fmla="*/ T12 w 84"/>
                <a:gd name="T14" fmla="+- 0 385 280"/>
                <a:gd name="T15" fmla="*/ 385 h 105"/>
                <a:gd name="T16" fmla="+- 0 888 870"/>
                <a:gd name="T17" fmla="*/ T16 w 84"/>
                <a:gd name="T18" fmla="+- 0 315 280"/>
                <a:gd name="T19" fmla="*/ 315 h 105"/>
                <a:gd name="T20" fmla="+- 0 890 870"/>
                <a:gd name="T21" fmla="*/ T20 w 84"/>
                <a:gd name="T22" fmla="+- 0 306 280"/>
                <a:gd name="T23" fmla="*/ 306 h 105"/>
                <a:gd name="T24" fmla="+- 0 896 870"/>
                <a:gd name="T25" fmla="*/ T24 w 84"/>
                <a:gd name="T26" fmla="+- 0 302 280"/>
                <a:gd name="T27" fmla="*/ 302 h 105"/>
                <a:gd name="T28" fmla="+- 0 901 870"/>
                <a:gd name="T29" fmla="*/ T28 w 84"/>
                <a:gd name="T30" fmla="+- 0 297 280"/>
                <a:gd name="T31" fmla="*/ 297 h 105"/>
                <a:gd name="T32" fmla="+- 0 903 870"/>
                <a:gd name="T33" fmla="*/ T32 w 84"/>
                <a:gd name="T34" fmla="+- 0 296 280"/>
                <a:gd name="T35" fmla="*/ 296 h 105"/>
                <a:gd name="T36" fmla="+- 0 886 870"/>
                <a:gd name="T37" fmla="*/ T36 w 84"/>
                <a:gd name="T38" fmla="+- 0 296 280"/>
                <a:gd name="T39" fmla="*/ 296 h 105"/>
                <a:gd name="T40" fmla="+- 0 886 870"/>
                <a:gd name="T41" fmla="*/ T40 w 84"/>
                <a:gd name="T42" fmla="+- 0 282 280"/>
                <a:gd name="T43" fmla="*/ 282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4" h="105">
                  <a:moveTo>
                    <a:pt x="16" y="2"/>
                  </a:moveTo>
                  <a:lnTo>
                    <a:pt x="0" y="2"/>
                  </a:lnTo>
                  <a:lnTo>
                    <a:pt x="0" y="105"/>
                  </a:lnTo>
                  <a:lnTo>
                    <a:pt x="18" y="105"/>
                  </a:lnTo>
                  <a:lnTo>
                    <a:pt x="18" y="35"/>
                  </a:lnTo>
                  <a:lnTo>
                    <a:pt x="20" y="26"/>
                  </a:lnTo>
                  <a:lnTo>
                    <a:pt x="26" y="22"/>
                  </a:lnTo>
                  <a:lnTo>
                    <a:pt x="31" y="17"/>
                  </a:lnTo>
                  <a:lnTo>
                    <a:pt x="33" y="16"/>
                  </a:lnTo>
                  <a:lnTo>
                    <a:pt x="16" y="16"/>
                  </a:lnTo>
                  <a:lnTo>
                    <a:pt x="16" y="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73" name="Freeform 4016">
              <a:extLst>
                <a:ext uri="{FF2B5EF4-FFF2-40B4-BE49-F238E27FC236}">
                  <a16:creationId xmlns:a16="http://schemas.microsoft.com/office/drawing/2014/main" id="{B03B1C10-7576-418B-804C-AF432CE65591}"/>
                </a:ext>
              </a:extLst>
            </xdr:cNvPr>
            <xdr:cNvSpPr>
              <a:spLocks/>
            </xdr:cNvSpPr>
          </xdr:nvSpPr>
          <xdr:spPr bwMode="auto">
            <a:xfrm>
              <a:off x="870" y="280"/>
              <a:ext cx="84" cy="105"/>
            </a:xfrm>
            <a:custGeom>
              <a:avLst/>
              <a:gdLst>
                <a:gd name="T0" fmla="+- 0 949 870"/>
                <a:gd name="T1" fmla="*/ T0 w 84"/>
                <a:gd name="T2" fmla="+- 0 295 280"/>
                <a:gd name="T3" fmla="*/ 295 h 105"/>
                <a:gd name="T4" fmla="+- 0 924 870"/>
                <a:gd name="T5" fmla="*/ T4 w 84"/>
                <a:gd name="T6" fmla="+- 0 295 280"/>
                <a:gd name="T7" fmla="*/ 295 h 105"/>
                <a:gd name="T8" fmla="+- 0 932 870"/>
                <a:gd name="T9" fmla="*/ T8 w 84"/>
                <a:gd name="T10" fmla="+- 0 299 280"/>
                <a:gd name="T11" fmla="*/ 299 h 105"/>
                <a:gd name="T12" fmla="+- 0 934 870"/>
                <a:gd name="T13" fmla="*/ T12 w 84"/>
                <a:gd name="T14" fmla="+- 0 306 280"/>
                <a:gd name="T15" fmla="*/ 306 h 105"/>
                <a:gd name="T16" fmla="+- 0 936 870"/>
                <a:gd name="T17" fmla="*/ T16 w 84"/>
                <a:gd name="T18" fmla="+- 0 310 280"/>
                <a:gd name="T19" fmla="*/ 310 h 105"/>
                <a:gd name="T20" fmla="+- 0 936 870"/>
                <a:gd name="T21" fmla="*/ T20 w 84"/>
                <a:gd name="T22" fmla="+- 0 313 280"/>
                <a:gd name="T23" fmla="*/ 313 h 105"/>
                <a:gd name="T24" fmla="+- 0 936 870"/>
                <a:gd name="T25" fmla="*/ T24 w 84"/>
                <a:gd name="T26" fmla="+- 0 385 280"/>
                <a:gd name="T27" fmla="*/ 385 h 105"/>
                <a:gd name="T28" fmla="+- 0 954 870"/>
                <a:gd name="T29" fmla="*/ T28 w 84"/>
                <a:gd name="T30" fmla="+- 0 385 280"/>
                <a:gd name="T31" fmla="*/ 385 h 105"/>
                <a:gd name="T32" fmla="+- 0 954 870"/>
                <a:gd name="T33" fmla="*/ T32 w 84"/>
                <a:gd name="T34" fmla="+- 0 313 280"/>
                <a:gd name="T35" fmla="*/ 313 h 105"/>
                <a:gd name="T36" fmla="+- 0 953 870"/>
                <a:gd name="T37" fmla="*/ T36 w 84"/>
                <a:gd name="T38" fmla="+- 0 308 280"/>
                <a:gd name="T39" fmla="*/ 308 h 105"/>
                <a:gd name="T40" fmla="+- 0 953 870"/>
                <a:gd name="T41" fmla="*/ T40 w 84"/>
                <a:gd name="T42" fmla="+- 0 305 280"/>
                <a:gd name="T43" fmla="*/ 305 h 105"/>
                <a:gd name="T44" fmla="+- 0 949 870"/>
                <a:gd name="T45" fmla="*/ T44 w 84"/>
                <a:gd name="T46" fmla="+- 0 295 280"/>
                <a:gd name="T47" fmla="*/ 295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84" h="105">
                  <a:moveTo>
                    <a:pt x="79" y="15"/>
                  </a:moveTo>
                  <a:lnTo>
                    <a:pt x="54" y="15"/>
                  </a:lnTo>
                  <a:lnTo>
                    <a:pt x="62" y="19"/>
                  </a:lnTo>
                  <a:lnTo>
                    <a:pt x="64" y="26"/>
                  </a:lnTo>
                  <a:lnTo>
                    <a:pt x="66" y="30"/>
                  </a:lnTo>
                  <a:lnTo>
                    <a:pt x="66" y="33"/>
                  </a:lnTo>
                  <a:lnTo>
                    <a:pt x="66" y="105"/>
                  </a:lnTo>
                  <a:lnTo>
                    <a:pt x="84" y="105"/>
                  </a:lnTo>
                  <a:lnTo>
                    <a:pt x="84" y="33"/>
                  </a:lnTo>
                  <a:lnTo>
                    <a:pt x="83" y="28"/>
                  </a:lnTo>
                  <a:lnTo>
                    <a:pt x="83" y="25"/>
                  </a:lnTo>
                  <a:lnTo>
                    <a:pt x="79" y="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74" name="Freeform 4017">
              <a:extLst>
                <a:ext uri="{FF2B5EF4-FFF2-40B4-BE49-F238E27FC236}">
                  <a16:creationId xmlns:a16="http://schemas.microsoft.com/office/drawing/2014/main" id="{88727129-9316-48B8-9E5B-49587B51CFD1}"/>
                </a:ext>
              </a:extLst>
            </xdr:cNvPr>
            <xdr:cNvSpPr>
              <a:spLocks/>
            </xdr:cNvSpPr>
          </xdr:nvSpPr>
          <xdr:spPr bwMode="auto">
            <a:xfrm>
              <a:off x="870" y="280"/>
              <a:ext cx="84" cy="105"/>
            </a:xfrm>
            <a:custGeom>
              <a:avLst/>
              <a:gdLst>
                <a:gd name="T0" fmla="+- 0 919 870"/>
                <a:gd name="T1" fmla="*/ T0 w 84"/>
                <a:gd name="T2" fmla="+- 0 280 280"/>
                <a:gd name="T3" fmla="*/ 280 h 105"/>
                <a:gd name="T4" fmla="+- 0 904 870"/>
                <a:gd name="T5" fmla="*/ T4 w 84"/>
                <a:gd name="T6" fmla="+- 0 280 280"/>
                <a:gd name="T7" fmla="*/ 280 h 105"/>
                <a:gd name="T8" fmla="+- 0 893 870"/>
                <a:gd name="T9" fmla="*/ T8 w 84"/>
                <a:gd name="T10" fmla="+- 0 285 280"/>
                <a:gd name="T11" fmla="*/ 285 h 105"/>
                <a:gd name="T12" fmla="+- 0 886 870"/>
                <a:gd name="T13" fmla="*/ T12 w 84"/>
                <a:gd name="T14" fmla="+- 0 296 280"/>
                <a:gd name="T15" fmla="*/ 296 h 105"/>
                <a:gd name="T16" fmla="+- 0 903 870"/>
                <a:gd name="T17" fmla="*/ T16 w 84"/>
                <a:gd name="T18" fmla="+- 0 296 280"/>
                <a:gd name="T19" fmla="*/ 296 h 105"/>
                <a:gd name="T20" fmla="+- 0 907 870"/>
                <a:gd name="T21" fmla="*/ T20 w 84"/>
                <a:gd name="T22" fmla="+- 0 295 280"/>
                <a:gd name="T23" fmla="*/ 295 h 105"/>
                <a:gd name="T24" fmla="+- 0 949 870"/>
                <a:gd name="T25" fmla="*/ T24 w 84"/>
                <a:gd name="T26" fmla="+- 0 295 280"/>
                <a:gd name="T27" fmla="*/ 295 h 105"/>
                <a:gd name="T28" fmla="+- 0 942 870"/>
                <a:gd name="T29" fmla="*/ T28 w 84"/>
                <a:gd name="T30" fmla="+- 0 287 280"/>
                <a:gd name="T31" fmla="*/ 287 h 105"/>
                <a:gd name="T32" fmla="+- 0 932 870"/>
                <a:gd name="T33" fmla="*/ T32 w 84"/>
                <a:gd name="T34" fmla="+- 0 281 280"/>
                <a:gd name="T35" fmla="*/ 281 h 105"/>
                <a:gd name="T36" fmla="+- 0 919 870"/>
                <a:gd name="T37" fmla="*/ T36 w 84"/>
                <a:gd name="T38" fmla="+- 0 280 280"/>
                <a:gd name="T39" fmla="*/ 280 h 10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4" h="105">
                  <a:moveTo>
                    <a:pt x="49" y="0"/>
                  </a:moveTo>
                  <a:lnTo>
                    <a:pt x="34" y="0"/>
                  </a:lnTo>
                  <a:lnTo>
                    <a:pt x="23" y="5"/>
                  </a:lnTo>
                  <a:lnTo>
                    <a:pt x="16" y="16"/>
                  </a:lnTo>
                  <a:lnTo>
                    <a:pt x="33" y="16"/>
                  </a:lnTo>
                  <a:lnTo>
                    <a:pt x="37" y="15"/>
                  </a:lnTo>
                  <a:lnTo>
                    <a:pt x="79" y="15"/>
                  </a:lnTo>
                  <a:lnTo>
                    <a:pt x="72" y="7"/>
                  </a:lnTo>
                  <a:lnTo>
                    <a:pt x="62" y="1"/>
                  </a:lnTo>
                  <a:lnTo>
                    <a:pt x="49"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grpSp>
      <xdr:grpSp>
        <xdr:nvGrpSpPr>
          <xdr:cNvPr id="364" name="Group 363">
            <a:extLst>
              <a:ext uri="{FF2B5EF4-FFF2-40B4-BE49-F238E27FC236}">
                <a16:creationId xmlns:a16="http://schemas.microsoft.com/office/drawing/2014/main" id="{A83D9747-5E7F-4C51-A340-E28604C619BC}"/>
              </a:ext>
            </a:extLst>
          </xdr:cNvPr>
          <xdr:cNvGrpSpPr>
            <a:grpSpLocks/>
          </xdr:cNvGrpSpPr>
        </xdr:nvGrpSpPr>
        <xdr:grpSpPr bwMode="auto">
          <a:xfrm>
            <a:off x="970" y="246"/>
            <a:ext cx="51" cy="140"/>
            <a:chOff x="970" y="246"/>
            <a:chExt cx="51" cy="140"/>
          </a:xfrm>
        </xdr:grpSpPr>
        <xdr:sp macro="" textlink="">
          <xdr:nvSpPr>
            <xdr:cNvPr id="365" name="Freeform 4019">
              <a:extLst>
                <a:ext uri="{FF2B5EF4-FFF2-40B4-BE49-F238E27FC236}">
                  <a16:creationId xmlns:a16="http://schemas.microsoft.com/office/drawing/2014/main" id="{7EE6DD78-EF80-4953-B6F2-F89AB6F6F4DE}"/>
                </a:ext>
              </a:extLst>
            </xdr:cNvPr>
            <xdr:cNvSpPr>
              <a:spLocks/>
            </xdr:cNvSpPr>
          </xdr:nvSpPr>
          <xdr:spPr bwMode="auto">
            <a:xfrm>
              <a:off x="970" y="246"/>
              <a:ext cx="51" cy="140"/>
            </a:xfrm>
            <a:custGeom>
              <a:avLst/>
              <a:gdLst>
                <a:gd name="T0" fmla="+- 0 1000 970"/>
                <a:gd name="T1" fmla="*/ T0 w 51"/>
                <a:gd name="T2" fmla="+- 0 295 246"/>
                <a:gd name="T3" fmla="*/ 295 h 140"/>
                <a:gd name="T4" fmla="+- 0 983 970"/>
                <a:gd name="T5" fmla="*/ T4 w 51"/>
                <a:gd name="T6" fmla="+- 0 295 246"/>
                <a:gd name="T7" fmla="*/ 295 h 140"/>
                <a:gd name="T8" fmla="+- 0 983 970"/>
                <a:gd name="T9" fmla="*/ T8 w 51"/>
                <a:gd name="T10" fmla="+- 0 365 246"/>
                <a:gd name="T11" fmla="*/ 365 h 140"/>
                <a:gd name="T12" fmla="+- 0 1001 970"/>
                <a:gd name="T13" fmla="*/ T12 w 51"/>
                <a:gd name="T14" fmla="+- 0 386 246"/>
                <a:gd name="T15" fmla="*/ 386 h 140"/>
                <a:gd name="T16" fmla="+- 0 1011 970"/>
                <a:gd name="T17" fmla="*/ T16 w 51"/>
                <a:gd name="T18" fmla="+- 0 386 246"/>
                <a:gd name="T19" fmla="*/ 386 h 140"/>
                <a:gd name="T20" fmla="+- 0 1016 970"/>
                <a:gd name="T21" fmla="*/ T20 w 51"/>
                <a:gd name="T22" fmla="+- 0 385 246"/>
                <a:gd name="T23" fmla="*/ 385 h 140"/>
                <a:gd name="T24" fmla="+- 0 1021 970"/>
                <a:gd name="T25" fmla="*/ T24 w 51"/>
                <a:gd name="T26" fmla="+- 0 384 246"/>
                <a:gd name="T27" fmla="*/ 384 h 140"/>
                <a:gd name="T28" fmla="+- 0 1018 970"/>
                <a:gd name="T29" fmla="*/ T28 w 51"/>
                <a:gd name="T30" fmla="+- 0 370 246"/>
                <a:gd name="T31" fmla="*/ 370 h 140"/>
                <a:gd name="T32" fmla="+- 0 1005 970"/>
                <a:gd name="T33" fmla="*/ T32 w 51"/>
                <a:gd name="T34" fmla="+- 0 370 246"/>
                <a:gd name="T35" fmla="*/ 370 h 140"/>
                <a:gd name="T36" fmla="+- 0 1003 970"/>
                <a:gd name="T37" fmla="*/ T36 w 51"/>
                <a:gd name="T38" fmla="+- 0 368 246"/>
                <a:gd name="T39" fmla="*/ 368 h 140"/>
                <a:gd name="T40" fmla="+- 0 1001 970"/>
                <a:gd name="T41" fmla="*/ T40 w 51"/>
                <a:gd name="T42" fmla="+- 0 365 246"/>
                <a:gd name="T43" fmla="*/ 365 h 140"/>
                <a:gd name="T44" fmla="+- 0 1001 970"/>
                <a:gd name="T45" fmla="*/ T44 w 51"/>
                <a:gd name="T46" fmla="+- 0 364 246"/>
                <a:gd name="T47" fmla="*/ 364 h 140"/>
                <a:gd name="T48" fmla="+- 0 1000 970"/>
                <a:gd name="T49" fmla="*/ T48 w 51"/>
                <a:gd name="T50" fmla="+- 0 360 246"/>
                <a:gd name="T51" fmla="*/ 360 h 140"/>
                <a:gd name="T52" fmla="+- 0 1000 970"/>
                <a:gd name="T53" fmla="*/ T52 w 51"/>
                <a:gd name="T54" fmla="+- 0 295 246"/>
                <a:gd name="T55" fmla="*/ 295 h 14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51" h="140">
                  <a:moveTo>
                    <a:pt x="30" y="49"/>
                  </a:moveTo>
                  <a:lnTo>
                    <a:pt x="13" y="49"/>
                  </a:lnTo>
                  <a:lnTo>
                    <a:pt x="13" y="119"/>
                  </a:lnTo>
                  <a:lnTo>
                    <a:pt x="31" y="140"/>
                  </a:lnTo>
                  <a:lnTo>
                    <a:pt x="41" y="140"/>
                  </a:lnTo>
                  <a:lnTo>
                    <a:pt x="46" y="139"/>
                  </a:lnTo>
                  <a:lnTo>
                    <a:pt x="51" y="138"/>
                  </a:lnTo>
                  <a:lnTo>
                    <a:pt x="48" y="124"/>
                  </a:lnTo>
                  <a:lnTo>
                    <a:pt x="35" y="124"/>
                  </a:lnTo>
                  <a:lnTo>
                    <a:pt x="33" y="122"/>
                  </a:lnTo>
                  <a:lnTo>
                    <a:pt x="31" y="119"/>
                  </a:lnTo>
                  <a:lnTo>
                    <a:pt x="31" y="118"/>
                  </a:lnTo>
                  <a:lnTo>
                    <a:pt x="30" y="114"/>
                  </a:lnTo>
                  <a:lnTo>
                    <a:pt x="30" y="4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66" name="Freeform 4020">
              <a:extLst>
                <a:ext uri="{FF2B5EF4-FFF2-40B4-BE49-F238E27FC236}">
                  <a16:creationId xmlns:a16="http://schemas.microsoft.com/office/drawing/2014/main" id="{9071449F-DF4F-423C-B334-D59B150D49E6}"/>
                </a:ext>
              </a:extLst>
            </xdr:cNvPr>
            <xdr:cNvSpPr>
              <a:spLocks/>
            </xdr:cNvSpPr>
          </xdr:nvSpPr>
          <xdr:spPr bwMode="auto">
            <a:xfrm>
              <a:off x="970" y="246"/>
              <a:ext cx="51" cy="140"/>
            </a:xfrm>
            <a:custGeom>
              <a:avLst/>
              <a:gdLst>
                <a:gd name="T0" fmla="+- 0 1018 970"/>
                <a:gd name="T1" fmla="*/ T0 w 51"/>
                <a:gd name="T2" fmla="+- 0 369 246"/>
                <a:gd name="T3" fmla="*/ 369 h 140"/>
                <a:gd name="T4" fmla="+- 0 1015 970"/>
                <a:gd name="T5" fmla="*/ T4 w 51"/>
                <a:gd name="T6" fmla="+- 0 369 246"/>
                <a:gd name="T7" fmla="*/ 369 h 140"/>
                <a:gd name="T8" fmla="+- 0 1012 970"/>
                <a:gd name="T9" fmla="*/ T8 w 51"/>
                <a:gd name="T10" fmla="+- 0 370 246"/>
                <a:gd name="T11" fmla="*/ 370 h 140"/>
                <a:gd name="T12" fmla="+- 0 1018 970"/>
                <a:gd name="T13" fmla="*/ T12 w 51"/>
                <a:gd name="T14" fmla="+- 0 370 246"/>
                <a:gd name="T15" fmla="*/ 370 h 140"/>
                <a:gd name="T16" fmla="+- 0 1018 970"/>
                <a:gd name="T17" fmla="*/ T16 w 51"/>
                <a:gd name="T18" fmla="+- 0 369 246"/>
                <a:gd name="T19" fmla="*/ 369 h 140"/>
              </a:gdLst>
              <a:ahLst/>
              <a:cxnLst>
                <a:cxn ang="0">
                  <a:pos x="T1" y="T3"/>
                </a:cxn>
                <a:cxn ang="0">
                  <a:pos x="T5" y="T7"/>
                </a:cxn>
                <a:cxn ang="0">
                  <a:pos x="T9" y="T11"/>
                </a:cxn>
                <a:cxn ang="0">
                  <a:pos x="T13" y="T15"/>
                </a:cxn>
                <a:cxn ang="0">
                  <a:pos x="T17" y="T19"/>
                </a:cxn>
              </a:cxnLst>
              <a:rect l="0" t="0" r="r" b="b"/>
              <a:pathLst>
                <a:path w="51" h="140">
                  <a:moveTo>
                    <a:pt x="48" y="123"/>
                  </a:moveTo>
                  <a:lnTo>
                    <a:pt x="45" y="123"/>
                  </a:lnTo>
                  <a:lnTo>
                    <a:pt x="42" y="124"/>
                  </a:lnTo>
                  <a:lnTo>
                    <a:pt x="48" y="124"/>
                  </a:lnTo>
                  <a:lnTo>
                    <a:pt x="48" y="12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67" name="Freeform 4021">
              <a:extLst>
                <a:ext uri="{FF2B5EF4-FFF2-40B4-BE49-F238E27FC236}">
                  <a16:creationId xmlns:a16="http://schemas.microsoft.com/office/drawing/2014/main" id="{FB134AA4-85DB-46E1-982B-3E8BB3EBA5A2}"/>
                </a:ext>
              </a:extLst>
            </xdr:cNvPr>
            <xdr:cNvSpPr>
              <a:spLocks/>
            </xdr:cNvSpPr>
          </xdr:nvSpPr>
          <xdr:spPr bwMode="auto">
            <a:xfrm>
              <a:off x="970" y="246"/>
              <a:ext cx="51" cy="140"/>
            </a:xfrm>
            <a:custGeom>
              <a:avLst/>
              <a:gdLst>
                <a:gd name="T0" fmla="+- 0 1018 970"/>
                <a:gd name="T1" fmla="*/ T0 w 51"/>
                <a:gd name="T2" fmla="+- 0 282 246"/>
                <a:gd name="T3" fmla="*/ 282 h 140"/>
                <a:gd name="T4" fmla="+- 0 970 970"/>
                <a:gd name="T5" fmla="*/ T4 w 51"/>
                <a:gd name="T6" fmla="+- 0 282 246"/>
                <a:gd name="T7" fmla="*/ 282 h 140"/>
                <a:gd name="T8" fmla="+- 0 970 970"/>
                <a:gd name="T9" fmla="*/ T8 w 51"/>
                <a:gd name="T10" fmla="+- 0 295 246"/>
                <a:gd name="T11" fmla="*/ 295 h 140"/>
                <a:gd name="T12" fmla="+- 0 1018 970"/>
                <a:gd name="T13" fmla="*/ T12 w 51"/>
                <a:gd name="T14" fmla="+- 0 295 246"/>
                <a:gd name="T15" fmla="*/ 295 h 140"/>
                <a:gd name="T16" fmla="+- 0 1018 970"/>
                <a:gd name="T17" fmla="*/ T16 w 51"/>
                <a:gd name="T18" fmla="+- 0 282 246"/>
                <a:gd name="T19" fmla="*/ 282 h 140"/>
              </a:gdLst>
              <a:ahLst/>
              <a:cxnLst>
                <a:cxn ang="0">
                  <a:pos x="T1" y="T3"/>
                </a:cxn>
                <a:cxn ang="0">
                  <a:pos x="T5" y="T7"/>
                </a:cxn>
                <a:cxn ang="0">
                  <a:pos x="T9" y="T11"/>
                </a:cxn>
                <a:cxn ang="0">
                  <a:pos x="T13" y="T15"/>
                </a:cxn>
                <a:cxn ang="0">
                  <a:pos x="T17" y="T19"/>
                </a:cxn>
              </a:cxnLst>
              <a:rect l="0" t="0" r="r" b="b"/>
              <a:pathLst>
                <a:path w="51" h="140">
                  <a:moveTo>
                    <a:pt x="48" y="36"/>
                  </a:moveTo>
                  <a:lnTo>
                    <a:pt x="0" y="36"/>
                  </a:lnTo>
                  <a:lnTo>
                    <a:pt x="0" y="49"/>
                  </a:lnTo>
                  <a:lnTo>
                    <a:pt x="48" y="49"/>
                  </a:lnTo>
                  <a:lnTo>
                    <a:pt x="48" y="3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sp macro="" textlink="">
          <xdr:nvSpPr>
            <xdr:cNvPr id="368" name="Freeform 4022">
              <a:extLst>
                <a:ext uri="{FF2B5EF4-FFF2-40B4-BE49-F238E27FC236}">
                  <a16:creationId xmlns:a16="http://schemas.microsoft.com/office/drawing/2014/main" id="{7C5323F8-1B72-4008-AF8B-0CE88AE505B6}"/>
                </a:ext>
              </a:extLst>
            </xdr:cNvPr>
            <xdr:cNvSpPr>
              <a:spLocks/>
            </xdr:cNvSpPr>
          </xdr:nvSpPr>
          <xdr:spPr bwMode="auto">
            <a:xfrm>
              <a:off x="970" y="246"/>
              <a:ext cx="51" cy="140"/>
            </a:xfrm>
            <a:custGeom>
              <a:avLst/>
              <a:gdLst>
                <a:gd name="T0" fmla="+- 0 1000 970"/>
                <a:gd name="T1" fmla="*/ T0 w 51"/>
                <a:gd name="T2" fmla="+- 0 246 246"/>
                <a:gd name="T3" fmla="*/ 246 h 140"/>
                <a:gd name="T4" fmla="+- 0 983 970"/>
                <a:gd name="T5" fmla="*/ T4 w 51"/>
                <a:gd name="T6" fmla="+- 0 256 246"/>
                <a:gd name="T7" fmla="*/ 256 h 140"/>
                <a:gd name="T8" fmla="+- 0 983 970"/>
                <a:gd name="T9" fmla="*/ T8 w 51"/>
                <a:gd name="T10" fmla="+- 0 282 246"/>
                <a:gd name="T11" fmla="*/ 282 h 140"/>
                <a:gd name="T12" fmla="+- 0 1000 970"/>
                <a:gd name="T13" fmla="*/ T12 w 51"/>
                <a:gd name="T14" fmla="+- 0 282 246"/>
                <a:gd name="T15" fmla="*/ 282 h 140"/>
                <a:gd name="T16" fmla="+- 0 1000 970"/>
                <a:gd name="T17" fmla="*/ T16 w 51"/>
                <a:gd name="T18" fmla="+- 0 246 246"/>
                <a:gd name="T19" fmla="*/ 246 h 140"/>
              </a:gdLst>
              <a:ahLst/>
              <a:cxnLst>
                <a:cxn ang="0">
                  <a:pos x="T1" y="T3"/>
                </a:cxn>
                <a:cxn ang="0">
                  <a:pos x="T5" y="T7"/>
                </a:cxn>
                <a:cxn ang="0">
                  <a:pos x="T9" y="T11"/>
                </a:cxn>
                <a:cxn ang="0">
                  <a:pos x="T13" y="T15"/>
                </a:cxn>
                <a:cxn ang="0">
                  <a:pos x="T17" y="T19"/>
                </a:cxn>
              </a:cxnLst>
              <a:rect l="0" t="0" r="r" b="b"/>
              <a:pathLst>
                <a:path w="51" h="140">
                  <a:moveTo>
                    <a:pt x="30" y="0"/>
                  </a:moveTo>
                  <a:lnTo>
                    <a:pt x="13" y="10"/>
                  </a:lnTo>
                  <a:lnTo>
                    <a:pt x="13" y="36"/>
                  </a:lnTo>
                  <a:lnTo>
                    <a:pt x="30" y="36"/>
                  </a:lnTo>
                  <a:lnTo>
                    <a:pt x="3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AU"/>
            </a:p>
          </xdr:txBody>
        </xdr:sp>
        <xdr:pic>
          <xdr:nvPicPr>
            <xdr:cNvPr id="369" name="Picture 368">
              <a:extLst>
                <a:ext uri="{FF2B5EF4-FFF2-40B4-BE49-F238E27FC236}">
                  <a16:creationId xmlns:a16="http://schemas.microsoft.com/office/drawing/2014/main" id="{4FE53396-E546-4170-B810-EF3556D684F2}"/>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83" y="240"/>
              <a:ext cx="165" cy="1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0" name="Picture 369">
              <a:extLst>
                <a:ext uri="{FF2B5EF4-FFF2-40B4-BE49-F238E27FC236}">
                  <a16:creationId xmlns:a16="http://schemas.microsoft.com/office/drawing/2014/main" id="{E0E90C88-A439-4B89-8A0B-F46D942301D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10" y="243"/>
              <a:ext cx="339" cy="14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1" name="Picture 370">
              <a:extLst>
                <a:ext uri="{FF2B5EF4-FFF2-40B4-BE49-F238E27FC236}">
                  <a16:creationId xmlns:a16="http://schemas.microsoft.com/office/drawing/2014/main" id="{192ABA5A-9D4E-47C6-B93E-0F0B3EE984BE}"/>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69" y="229"/>
              <a:ext cx="216" cy="169"/>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19145</xdr:colOff>
      <xdr:row>13</xdr:row>
      <xdr:rowOff>28576</xdr:rowOff>
    </xdr:from>
    <xdr:to>
      <xdr:col>12</xdr:col>
      <xdr:colOff>0</xdr:colOff>
      <xdr:row>23</xdr:row>
      <xdr:rowOff>201901</xdr:rowOff>
    </xdr:to>
    <xdr:pic>
      <xdr:nvPicPr>
        <xdr:cNvPr id="5" name="Picture 4">
          <a:extLst>
            <a:ext uri="{FF2B5EF4-FFF2-40B4-BE49-F238E27FC236}">
              <a16:creationId xmlns:a16="http://schemas.microsoft.com/office/drawing/2014/main" id="{8B451745-25B1-433F-A840-5F20550AC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9795" y="4810126"/>
          <a:ext cx="2447830" cy="3503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ealthyoptions.health.wa.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ealth.wa.gov.au/~/media/Corp/Policy-Frameworks/Public-Health/Healthy-Options-WA-Food-and-Nutrition-Policy/Healthy-Options-WA-Food-and-Nutrition-Policy.pdf" TargetMode="External"/><Relationship Id="rId2" Type="http://schemas.openxmlformats.org/officeDocument/2006/relationships/hyperlink" Target="https://ww2.health.wa.gov.au/-/media/Corp/documents/Health%20for/Healthy%20options/Excel/Assessing-Food-and-Drinks-in-Retail-Outlets.xlsx" TargetMode="External"/><Relationship Id="rId1" Type="http://schemas.openxmlformats.org/officeDocument/2006/relationships/hyperlink" Target="https://ww2.health.wa.gov.au/-/media/Corp/Documents/Health-for/Healthy-options/PDF/Guide-to-Counting-Food-and-Drinks.pdf" TargetMode="External"/><Relationship Id="rId5" Type="http://schemas.openxmlformats.org/officeDocument/2006/relationships/printerSettings" Target="../printerSettings/printerSettings2.bin"/><Relationship Id="rId4" Type="http://schemas.openxmlformats.org/officeDocument/2006/relationships/hyperlink" Target="https://www.health.wa.gov.au/~/media/Corp/Policy-Frameworks/Public-Health/Healthy-Options-WA-Food-and-Nutrition-Policy/Supporting/How-to-Classify-Food-and-Drinks-Guide.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health.wa.gov.au/~/media/Corp/Policy-Frameworks/Public-Health/Healthy-Options-WA-Food-and-Nutrition-Policy/Supporting/How-to-Classify-Food-and-Drinks-Guide.pdf" TargetMode="External"/><Relationship Id="rId1" Type="http://schemas.openxmlformats.org/officeDocument/2006/relationships/hyperlink" Target="https://ww2.health.wa.gov.au/-/media/Corp/Documents/Health-for/Healthy-options/PDF/Guide-to-Counting-Food-and-Drinks.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2DE5-1FC0-466C-AEC9-AF6477829B10}">
  <sheetPr codeName="Sheet2">
    <tabColor theme="4"/>
    <pageSetUpPr fitToPage="1"/>
  </sheetPr>
  <dimension ref="B2:B22"/>
  <sheetViews>
    <sheetView showGridLines="0" showRowColHeaders="0" showRuler="0" zoomScaleNormal="100" zoomScaleSheetLayoutView="83" workbookViewId="0">
      <selection activeCell="B22" sqref="B22"/>
    </sheetView>
  </sheetViews>
  <sheetFormatPr defaultColWidth="9.140625" defaultRowHeight="14.25" x14ac:dyDescent="0.2"/>
  <cols>
    <col min="1" max="1" width="3.42578125" style="2" customWidth="1"/>
    <col min="2" max="2" width="142.42578125" style="2" customWidth="1"/>
    <col min="3" max="16384" width="9.140625" style="2"/>
  </cols>
  <sheetData>
    <row r="2" spans="2:2" x14ac:dyDescent="0.2">
      <c r="B2" s="1"/>
    </row>
    <row r="3" spans="2:2" x14ac:dyDescent="0.2">
      <c r="B3" s="1"/>
    </row>
    <row r="4" spans="2:2" x14ac:dyDescent="0.2">
      <c r="B4" s="1"/>
    </row>
    <row r="5" spans="2:2" x14ac:dyDescent="0.2">
      <c r="B5" s="1"/>
    </row>
    <row r="6" spans="2:2" x14ac:dyDescent="0.2">
      <c r="B6" s="1"/>
    </row>
    <row r="7" spans="2:2" x14ac:dyDescent="0.2">
      <c r="B7" s="1"/>
    </row>
    <row r="8" spans="2:2" ht="30" x14ac:dyDescent="0.2">
      <c r="B8" s="266" t="s">
        <v>0</v>
      </c>
    </row>
    <row r="9" spans="2:2" ht="30" x14ac:dyDescent="0.2">
      <c r="B9" s="266" t="s">
        <v>31</v>
      </c>
    </row>
    <row r="10" spans="2:2" ht="30" x14ac:dyDescent="0.2">
      <c r="B10" s="267"/>
    </row>
    <row r="11" spans="2:2" ht="27.75" x14ac:dyDescent="0.2">
      <c r="B11" s="268" t="s">
        <v>162</v>
      </c>
    </row>
    <row r="12" spans="2:2" ht="30" x14ac:dyDescent="0.4">
      <c r="B12" s="269"/>
    </row>
    <row r="13" spans="2:2" ht="23.25" x14ac:dyDescent="0.2">
      <c r="B13" s="270" t="s">
        <v>214</v>
      </c>
    </row>
    <row r="14" spans="2:2" ht="30" x14ac:dyDescent="0.4">
      <c r="B14" s="269"/>
    </row>
    <row r="15" spans="2:2" x14ac:dyDescent="0.2">
      <c r="B15" s="271"/>
    </row>
    <row r="16" spans="2:2" x14ac:dyDescent="0.2">
      <c r="B16" s="271"/>
    </row>
    <row r="17" spans="2:2" ht="51" x14ac:dyDescent="0.2">
      <c r="B17" s="272" t="s">
        <v>163</v>
      </c>
    </row>
    <row r="18" spans="2:2" ht="38.25" x14ac:dyDescent="0.2">
      <c r="B18" s="273" t="s">
        <v>1</v>
      </c>
    </row>
    <row r="19" spans="2:2" x14ac:dyDescent="0.2">
      <c r="B19" s="1"/>
    </row>
    <row r="20" spans="2:2" x14ac:dyDescent="0.2">
      <c r="B20" s="361" t="s">
        <v>183</v>
      </c>
    </row>
    <row r="21" spans="2:2" x14ac:dyDescent="0.2">
      <c r="B21" s="362"/>
    </row>
    <row r="22" spans="2:2" x14ac:dyDescent="0.2">
      <c r="B22" s="363" t="s">
        <v>184</v>
      </c>
    </row>
  </sheetData>
  <hyperlinks>
    <hyperlink ref="B22" r:id="rId1" display="Website: healthyoptions.health.wa.gov.au" xr:uid="{06DC0E2D-AED9-4485-8DE9-D11600A52415}"/>
  </hyperlinks>
  <pageMargins left="0.23622047244094491" right="0.23622047244094491" top="0.74803149606299213" bottom="0.74803149606299213" header="0.31496062992125984" footer="0.31496062992125984"/>
  <pageSetup paperSize="9" scale="98"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4525-CE2F-476C-BD8B-D9C55D895F50}">
  <sheetPr>
    <tabColor rgb="FFFFC000"/>
    <pageSetUpPr fitToPage="1"/>
  </sheetPr>
  <dimension ref="B2:AS19"/>
  <sheetViews>
    <sheetView showGridLines="0" showRowColHeaders="0" zoomScaleNormal="100" zoomScaleSheetLayoutView="100" workbookViewId="0">
      <selection activeCell="C11" sqref="C11"/>
    </sheetView>
  </sheetViews>
  <sheetFormatPr defaultColWidth="9.140625" defaultRowHeight="15.75" x14ac:dyDescent="0.25"/>
  <cols>
    <col min="1" max="1" width="3.42578125" style="30" customWidth="1"/>
    <col min="2" max="2" width="106.7109375" style="32" customWidth="1"/>
    <col min="3" max="3" width="23.42578125" style="211" customWidth="1"/>
    <col min="4" max="9" width="9.140625" style="30"/>
    <col min="10" max="45" width="9.140625" style="13"/>
    <col min="46" max="16384" width="9.140625" style="30"/>
  </cols>
  <sheetData>
    <row r="2" spans="2:45" s="223" customFormat="1" ht="30" customHeight="1" thickBot="1" x14ac:dyDescent="0.3">
      <c r="B2" s="221" t="s">
        <v>140</v>
      </c>
      <c r="C2" s="22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row>
    <row r="3" spans="2:45" s="225" customFormat="1" ht="30" customHeight="1" thickBot="1" x14ac:dyDescent="0.3">
      <c r="B3" s="455" t="s">
        <v>38</v>
      </c>
      <c r="C3" s="456"/>
      <c r="D3" s="212"/>
      <c r="E3" s="212"/>
      <c r="F3" s="212"/>
      <c r="G3" s="212"/>
      <c r="H3" s="212"/>
      <c r="I3" s="15"/>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row>
    <row r="4" spans="2:45" ht="65.25" customHeight="1" x14ac:dyDescent="0.2">
      <c r="B4" s="457" t="s">
        <v>196</v>
      </c>
      <c r="C4" s="457"/>
      <c r="D4" s="199"/>
      <c r="E4" s="199"/>
      <c r="F4" s="199"/>
      <c r="G4" s="199"/>
      <c r="H4" s="199"/>
      <c r="I4" s="81"/>
    </row>
    <row r="5" spans="2:45" ht="38.25" x14ac:dyDescent="0.2">
      <c r="B5" s="228"/>
      <c r="C5" s="229" t="s">
        <v>133</v>
      </c>
      <c r="D5" s="200"/>
      <c r="E5" s="200"/>
      <c r="F5" s="200"/>
      <c r="G5" s="200"/>
      <c r="H5" s="200"/>
      <c r="I5" s="200"/>
    </row>
    <row r="6" spans="2:45" ht="21" customHeight="1" x14ac:dyDescent="0.2">
      <c r="B6" s="230" t="s">
        <v>127</v>
      </c>
      <c r="C6" s="227"/>
      <c r="D6" s="201"/>
      <c r="E6" s="201"/>
      <c r="F6" s="201"/>
      <c r="G6" s="201"/>
      <c r="H6" s="201"/>
      <c r="I6" s="201"/>
    </row>
    <row r="7" spans="2:45" s="202" customFormat="1" ht="21" customHeight="1" x14ac:dyDescent="0.25">
      <c r="B7" s="231" t="s">
        <v>131</v>
      </c>
      <c r="C7" s="232" t="str">
        <f>IF((AND('Counting - FOOD'!H5&gt;=49%)),"Yes","No")</f>
        <v>No</v>
      </c>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row>
    <row r="8" spans="2:45" s="206" customFormat="1" ht="21" customHeight="1" x14ac:dyDescent="0.25">
      <c r="B8" s="233" t="s">
        <v>207</v>
      </c>
      <c r="C8" s="234" t="str">
        <f>IF((AND('Counting - FOOD'!H7&lt;=21%)),"Yes","No")</f>
        <v>Yes</v>
      </c>
    </row>
    <row r="9" spans="2:45" s="207" customFormat="1" ht="21" customHeight="1" x14ac:dyDescent="0.25">
      <c r="B9" s="235"/>
      <c r="C9" s="236"/>
    </row>
    <row r="10" spans="2:45" s="202" customFormat="1" ht="21" customHeight="1" x14ac:dyDescent="0.25">
      <c r="B10" s="237" t="s">
        <v>128</v>
      </c>
      <c r="C10" s="238"/>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row>
    <row r="11" spans="2:45" s="202" customFormat="1" ht="21" customHeight="1" x14ac:dyDescent="0.25">
      <c r="B11" s="239" t="s">
        <v>132</v>
      </c>
      <c r="C11" s="232" t="str">
        <f>IF(OR(AND('Counting - FOOD'!J5&gt;=49%)), "Yes","No")</f>
        <v>No</v>
      </c>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row>
    <row r="12" spans="2:45" s="207" customFormat="1" ht="21" customHeight="1" x14ac:dyDescent="0.25">
      <c r="B12" s="240" t="s">
        <v>208</v>
      </c>
      <c r="C12" s="234" t="str">
        <f>IF((AND('Counting - FOOD'!J7=0%)),"Yes","No")</f>
        <v>Yes</v>
      </c>
    </row>
    <row r="13" spans="2:45" s="207" customFormat="1" ht="21" customHeight="1" x14ac:dyDescent="0.25">
      <c r="B13" s="241"/>
      <c r="C13" s="236"/>
    </row>
    <row r="14" spans="2:45" s="208" customFormat="1" ht="21" customHeight="1" x14ac:dyDescent="0.25">
      <c r="B14" s="242" t="s">
        <v>120</v>
      </c>
      <c r="C14" s="243" t="str">
        <f>IF('Placement &amp; Promo - FOOD'!D9="Yes","Yes","No")</f>
        <v>No</v>
      </c>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row>
    <row r="15" spans="2:45" s="208" customFormat="1" ht="21" customHeight="1" x14ac:dyDescent="0.25">
      <c r="B15" s="244"/>
      <c r="C15" s="245"/>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row>
    <row r="16" spans="2:45" s="208" customFormat="1" ht="21" customHeight="1" x14ac:dyDescent="0.25">
      <c r="B16" s="242" t="s">
        <v>121</v>
      </c>
      <c r="C16" s="243" t="str">
        <f>IF('Placement &amp; Promo - FOOD'!D13="Yes","Yes","No")</f>
        <v>No</v>
      </c>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row>
    <row r="17" spans="2:45" s="210" customFormat="1" ht="21" customHeight="1" thickBot="1" x14ac:dyDescent="0.3">
      <c r="B17" s="246"/>
      <c r="C17" s="247"/>
    </row>
    <row r="18" spans="2:45" s="208" customFormat="1" ht="21" customHeight="1" thickBot="1" x14ac:dyDescent="0.3">
      <c r="B18" s="248" t="s">
        <v>122</v>
      </c>
      <c r="C18" s="220" t="str">
        <f>IF((AND(C7="Yes",C8="Yes",C11="Yes",C12="Yes",C14="Yes",C16="Yes")),"Yes","No")</f>
        <v>No</v>
      </c>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row>
    <row r="19" spans="2:45" ht="20.25" customHeight="1" x14ac:dyDescent="0.2">
      <c r="B19" s="30"/>
      <c r="C19" s="30"/>
    </row>
  </sheetData>
  <mergeCells count="2">
    <mergeCell ref="B3:C3"/>
    <mergeCell ref="B4:C4"/>
  </mergeCells>
  <pageMargins left="0.7" right="0.7" top="0.75" bottom="0.75" header="0.3" footer="0.3"/>
  <pageSetup paperSize="9" orientation="landscape" r:id="rId1"/>
  <colBreaks count="1" manualBreakCount="1">
    <brk id="3"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0618C-59FD-4E93-BD90-ABD7AA762553}">
  <sheetPr codeName="Sheet1">
    <tabColor theme="3"/>
    <pageSetUpPr fitToPage="1"/>
  </sheetPr>
  <dimension ref="A1:AS67"/>
  <sheetViews>
    <sheetView showGridLines="0" zoomScale="85" zoomScaleNormal="85" zoomScaleSheetLayoutView="88" zoomScalePageLayoutView="80" workbookViewId="0">
      <selection activeCell="J8" sqref="J8"/>
    </sheetView>
  </sheetViews>
  <sheetFormatPr defaultColWidth="9.140625" defaultRowHeight="12.75" x14ac:dyDescent="0.2"/>
  <cols>
    <col min="1" max="1" width="3.42578125" style="12" customWidth="1"/>
    <col min="2" max="2" width="23.7109375" style="8" customWidth="1"/>
    <col min="3" max="3" width="23.7109375" style="187" customWidth="1"/>
    <col min="4" max="4" width="23.7109375" style="171" customWidth="1"/>
    <col min="5" max="5" width="23.7109375" style="182" customWidth="1"/>
    <col min="6" max="6" width="23.7109375" style="171" customWidth="1"/>
    <col min="7" max="10" width="23.7109375" style="182" customWidth="1"/>
    <col min="11" max="11" width="23.7109375" style="197" customWidth="1"/>
    <col min="12" max="12" width="23.7109375" style="182" customWidth="1"/>
    <col min="13" max="13" width="38.140625" style="8" bestFit="1" customWidth="1"/>
    <col min="14" max="14" width="18.85546875" style="8" bestFit="1" customWidth="1"/>
    <col min="15" max="15" width="24.7109375" style="8" customWidth="1"/>
    <col min="16" max="17" width="9.140625" style="8"/>
    <col min="18" max="18" width="9.140625" style="12"/>
    <col min="19" max="19" width="18.28515625" style="8" bestFit="1" customWidth="1"/>
    <col min="20" max="20" width="19.42578125" style="8" bestFit="1" customWidth="1"/>
    <col min="21" max="16384" width="9.140625" style="8"/>
  </cols>
  <sheetData>
    <row r="1" spans="1:45" x14ac:dyDescent="0.2">
      <c r="K1" s="182"/>
    </row>
    <row r="2" spans="1:45" s="77" customFormat="1" ht="30" customHeight="1" thickBot="1" x14ac:dyDescent="0.3">
      <c r="A2" s="15"/>
      <c r="B2" s="467" t="s">
        <v>102</v>
      </c>
      <c r="C2" s="467"/>
      <c r="D2" s="467"/>
      <c r="E2" s="252"/>
      <c r="F2" s="253"/>
      <c r="G2" s="252"/>
      <c r="H2" s="252"/>
      <c r="I2" s="252"/>
      <c r="J2" s="252"/>
      <c r="K2" s="252"/>
      <c r="L2" s="252"/>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row>
    <row r="3" spans="1:45" s="77" customFormat="1" ht="19.5" customHeight="1" thickBot="1" x14ac:dyDescent="0.3">
      <c r="A3" s="15"/>
      <c r="B3" s="468" t="s">
        <v>38</v>
      </c>
      <c r="C3" s="469"/>
      <c r="D3" s="469"/>
      <c r="E3" s="469"/>
      <c r="F3" s="469"/>
      <c r="G3" s="469"/>
      <c r="H3" s="469"/>
      <c r="I3" s="469"/>
      <c r="J3" s="469"/>
      <c r="K3" s="469"/>
      <c r="L3" s="470"/>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row>
    <row r="4" spans="1:45" s="7" customFormat="1" ht="26.25" customHeight="1" thickBot="1" x14ac:dyDescent="0.25">
      <c r="A4" s="38"/>
      <c r="B4" s="132"/>
      <c r="C4" s="166"/>
      <c r="D4" s="166"/>
      <c r="E4" s="304"/>
      <c r="F4" s="305"/>
      <c r="G4" s="306" t="s">
        <v>2</v>
      </c>
      <c r="H4" s="306" t="s">
        <v>23</v>
      </c>
      <c r="I4" s="306" t="s">
        <v>3</v>
      </c>
      <c r="J4" s="306" t="s">
        <v>24</v>
      </c>
      <c r="K4" s="306" t="s">
        <v>4</v>
      </c>
      <c r="L4" s="431" t="s">
        <v>212</v>
      </c>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row>
    <row r="5" spans="1:45" customFormat="1" ht="30.75" customHeight="1" thickBot="1" x14ac:dyDescent="0.3">
      <c r="A5" s="288"/>
      <c r="B5" s="134"/>
      <c r="C5" s="146" t="s">
        <v>32</v>
      </c>
      <c r="D5" s="147" t="s">
        <v>33</v>
      </c>
      <c r="E5" s="414" t="s">
        <v>118</v>
      </c>
      <c r="F5" s="307">
        <f>COUNTIF(H12:H67,"*Green*")</f>
        <v>0</v>
      </c>
      <c r="G5" s="334">
        <f xml:space="preserve"> SUMIF(H12:H67, "Green",I12:I67)</f>
        <v>0</v>
      </c>
      <c r="H5" s="335">
        <f>IFERROR(G5/C6,0)</f>
        <v>0</v>
      </c>
      <c r="I5" s="334">
        <f xml:space="preserve"> SUMIF(H12:H67, "Green",J12:J67)</f>
        <v>0</v>
      </c>
      <c r="J5" s="335">
        <f>IFERROR(I5/D6,0)</f>
        <v>0</v>
      </c>
      <c r="K5" s="334" t="s">
        <v>5</v>
      </c>
      <c r="L5" s="320" t="str">
        <f>IF(OR(AND(H5&gt;49%, J5&gt;49%)), "Yes","No")</f>
        <v>No</v>
      </c>
      <c r="M5" s="156"/>
      <c r="N5" s="156"/>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row>
    <row r="6" spans="1:45" customFormat="1" ht="30.75" customHeight="1" thickBot="1" x14ac:dyDescent="0.3">
      <c r="A6" s="288"/>
      <c r="B6" s="71" t="s">
        <v>35</v>
      </c>
      <c r="C6" s="148">
        <f>SUM(I12:I67)</f>
        <v>0</v>
      </c>
      <c r="D6" s="149">
        <f>SUM(J12:J67)</f>
        <v>0</v>
      </c>
      <c r="E6" s="375" t="s">
        <v>119</v>
      </c>
      <c r="F6" s="367">
        <f>COUNTIF(H12:H67,"*Amber*")</f>
        <v>0</v>
      </c>
      <c r="G6" s="376">
        <f xml:space="preserve"> SUMIF(H12:H67, "Amber",I12:I67)</f>
        <v>0</v>
      </c>
      <c r="H6" s="377">
        <f>IFERROR(G6/C6,0)</f>
        <v>0</v>
      </c>
      <c r="I6" s="376">
        <f xml:space="preserve"> SUMIF(H12:H67, "Amber",J12:J67)</f>
        <v>0</v>
      </c>
      <c r="J6" s="377">
        <f>IFERROR(I6/D6,0)</f>
        <v>0</v>
      </c>
      <c r="K6" s="382" t="s">
        <v>37</v>
      </c>
      <c r="L6" s="394" t="s">
        <v>37</v>
      </c>
      <c r="M6" s="156"/>
      <c r="N6" s="156"/>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row>
    <row r="7" spans="1:45" customFormat="1" ht="30.75" customHeight="1" x14ac:dyDescent="0.25">
      <c r="A7" s="288"/>
      <c r="B7" s="150"/>
      <c r="C7" s="188"/>
      <c r="D7" s="189"/>
      <c r="E7" s="432" t="s">
        <v>195</v>
      </c>
      <c r="F7" s="378">
        <f>COUNTIF(F12:F67,"*Yes*")</f>
        <v>0</v>
      </c>
      <c r="G7" s="379">
        <f>SUMIFS(I12:I67,F12:F67,"*Yes*",H12:H67,"*Amber*")</f>
        <v>0</v>
      </c>
      <c r="H7" s="380">
        <f>IFERROR(G7/C6,0)</f>
        <v>0</v>
      </c>
      <c r="I7" s="379">
        <f>SUMIFS(J12:J67,F12:F67,"*Yes*")</f>
        <v>0</v>
      </c>
      <c r="J7" s="380">
        <f>IFERROR(I7/D6,0)</f>
        <v>0</v>
      </c>
      <c r="K7" s="378" t="s">
        <v>22</v>
      </c>
      <c r="L7" s="381" t="str">
        <f>IF((AND(H7&lt;26%,J7&lt;26%)),"Yes","No")</f>
        <v>Yes</v>
      </c>
      <c r="M7" s="156"/>
      <c r="N7" s="156"/>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row>
    <row r="8" spans="1:45" customFormat="1" ht="30.75" customHeight="1" thickBot="1" x14ac:dyDescent="0.3">
      <c r="A8" s="288"/>
      <c r="B8" s="151"/>
      <c r="C8" s="133"/>
      <c r="D8" s="133"/>
      <c r="E8" s="415" t="s">
        <v>30</v>
      </c>
      <c r="F8" s="337">
        <f>COUNTIF(H12:H67,"*Red*")</f>
        <v>0</v>
      </c>
      <c r="G8" s="338">
        <f xml:space="preserve"> SUMIF(H12:H67, "Red",I12:I67)</f>
        <v>0</v>
      </c>
      <c r="H8" s="339">
        <f>IFERROR(G8/C6,0)</f>
        <v>0</v>
      </c>
      <c r="I8" s="338">
        <f xml:space="preserve"> SUMIF(H12:H67, "Red",J12:J67)</f>
        <v>0</v>
      </c>
      <c r="J8" s="340">
        <f>IFERROR(I8/D6,0)</f>
        <v>0</v>
      </c>
      <c r="K8" s="341" t="s">
        <v>28</v>
      </c>
      <c r="L8" s="330" t="str">
        <f>IF((AND(H8=0%,J8=0%)),"Yes","No")</f>
        <v>Yes</v>
      </c>
      <c r="M8" s="156"/>
      <c r="N8" s="156"/>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row>
    <row r="9" spans="1:45" customFormat="1" ht="30.75" customHeight="1" thickBot="1" x14ac:dyDescent="0.3">
      <c r="A9" s="288"/>
      <c r="B9" s="151"/>
      <c r="C9" s="133"/>
      <c r="D9" s="133"/>
      <c r="E9" s="21"/>
      <c r="F9" s="336"/>
      <c r="G9" s="336"/>
      <c r="H9" s="336"/>
      <c r="I9" s="336"/>
      <c r="J9" s="471" t="s">
        <v>213</v>
      </c>
      <c r="K9" s="472"/>
      <c r="L9" s="342" t="str">
        <f>IF((AND(L5="Yes",L7="Yes",L8="Yes")),"Yes","No")</f>
        <v>No</v>
      </c>
      <c r="M9" s="156"/>
      <c r="N9" s="156"/>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row>
    <row r="10" spans="1:45" s="27" customFormat="1" ht="15" x14ac:dyDescent="0.25">
      <c r="A10" s="28"/>
      <c r="B10" s="28"/>
      <c r="C10" s="178"/>
      <c r="D10" s="178"/>
      <c r="E10" s="183"/>
      <c r="F10" s="183"/>
      <c r="G10" s="183"/>
      <c r="H10" s="183"/>
      <c r="I10" s="183"/>
      <c r="J10" s="178"/>
      <c r="K10" s="178"/>
      <c r="L10" s="183"/>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59"/>
      <c r="AO10" s="159"/>
      <c r="AP10" s="159"/>
      <c r="AQ10" s="159"/>
      <c r="AR10" s="159"/>
      <c r="AS10" s="159"/>
    </row>
    <row r="11" spans="1:45" s="29" customFormat="1" ht="54" customHeight="1" x14ac:dyDescent="0.25">
      <c r="A11" s="289"/>
      <c r="B11" s="89" t="s">
        <v>7</v>
      </c>
      <c r="C11" s="89" t="s">
        <v>8</v>
      </c>
      <c r="D11" s="89" t="s">
        <v>9</v>
      </c>
      <c r="E11" s="94" t="s">
        <v>172</v>
      </c>
      <c r="F11" s="94" t="s">
        <v>191</v>
      </c>
      <c r="G11" s="89" t="s">
        <v>190</v>
      </c>
      <c r="H11" s="89" t="s">
        <v>189</v>
      </c>
      <c r="I11" s="89" t="s">
        <v>10</v>
      </c>
      <c r="J11" s="89" t="s">
        <v>11</v>
      </c>
      <c r="K11" s="90" t="s">
        <v>12</v>
      </c>
      <c r="L11" s="343"/>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0"/>
      <c r="AO11" s="160"/>
      <c r="AP11" s="160"/>
      <c r="AQ11" s="160"/>
      <c r="AR11" s="160"/>
      <c r="AS11" s="160"/>
    </row>
    <row r="12" spans="1:45" s="25" customFormat="1" ht="30" customHeight="1" x14ac:dyDescent="0.3">
      <c r="A12" s="31"/>
      <c r="B12" s="344" t="s">
        <v>158</v>
      </c>
      <c r="C12" s="344" t="s">
        <v>158</v>
      </c>
      <c r="D12" s="344" t="s">
        <v>158</v>
      </c>
      <c r="E12" s="344" t="s">
        <v>158</v>
      </c>
      <c r="F12" s="190"/>
      <c r="G12" s="190"/>
      <c r="H12" s="190"/>
      <c r="I12" s="344" t="s">
        <v>158</v>
      </c>
      <c r="J12" s="344" t="s">
        <v>158</v>
      </c>
      <c r="K12" s="351" t="s">
        <v>158</v>
      </c>
      <c r="M12" s="162"/>
      <c r="N12" s="163"/>
      <c r="O12" s="164"/>
      <c r="P12" s="164"/>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row>
    <row r="13" spans="1:45" s="25" customFormat="1" ht="30" customHeight="1" x14ac:dyDescent="0.2">
      <c r="A13" s="31"/>
      <c r="B13" s="72"/>
      <c r="C13" s="190"/>
      <c r="D13" s="190"/>
      <c r="E13" s="190"/>
      <c r="F13" s="190"/>
      <c r="G13" s="190"/>
      <c r="H13" s="190"/>
      <c r="I13" s="190"/>
      <c r="J13" s="190"/>
      <c r="K13" s="191"/>
      <c r="M13" s="162"/>
      <c r="N13" s="163"/>
      <c r="O13" s="164"/>
      <c r="P13" s="164"/>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row>
    <row r="14" spans="1:45" ht="30" customHeight="1" x14ac:dyDescent="0.2">
      <c r="B14" s="184"/>
      <c r="C14" s="179"/>
      <c r="D14" s="179"/>
      <c r="E14" s="179"/>
      <c r="F14" s="179"/>
      <c r="G14" s="179"/>
      <c r="H14" s="179"/>
      <c r="I14" s="179"/>
      <c r="J14" s="179"/>
      <c r="K14" s="192"/>
      <c r="N14" s="12"/>
      <c r="O14" s="14"/>
      <c r="P14" s="14"/>
      <c r="Q14" s="12"/>
    </row>
    <row r="15" spans="1:45" ht="30" customHeight="1" x14ac:dyDescent="0.2">
      <c r="B15" s="184"/>
      <c r="C15" s="172"/>
      <c r="D15" s="172"/>
      <c r="E15" s="179"/>
      <c r="F15" s="179"/>
      <c r="G15" s="180"/>
      <c r="H15" s="180"/>
      <c r="I15" s="180"/>
      <c r="J15" s="180"/>
      <c r="K15" s="192"/>
      <c r="N15" s="12"/>
      <c r="O15" s="14"/>
      <c r="P15" s="14"/>
      <c r="Q15" s="12"/>
    </row>
    <row r="16" spans="1:45" ht="30" customHeight="1" x14ac:dyDescent="0.2">
      <c r="B16" s="184"/>
      <c r="C16" s="172"/>
      <c r="D16" s="172"/>
      <c r="E16" s="179"/>
      <c r="F16" s="179"/>
      <c r="G16" s="180"/>
      <c r="H16" s="180"/>
      <c r="I16" s="180"/>
      <c r="J16" s="180"/>
      <c r="K16" s="193"/>
      <c r="N16" s="12"/>
      <c r="O16" s="14"/>
      <c r="P16" s="14"/>
      <c r="Q16" s="12"/>
    </row>
    <row r="17" spans="2:20" ht="30" customHeight="1" x14ac:dyDescent="0.2">
      <c r="B17" s="184"/>
      <c r="C17" s="172"/>
      <c r="D17" s="172"/>
      <c r="E17" s="179"/>
      <c r="F17" s="179"/>
      <c r="G17" s="180"/>
      <c r="H17" s="180"/>
      <c r="I17" s="180"/>
      <c r="J17" s="180"/>
      <c r="K17" s="192"/>
      <c r="N17" s="15"/>
      <c r="O17" s="16"/>
      <c r="P17" s="16"/>
      <c r="Q17" s="15"/>
      <c r="R17" s="17"/>
    </row>
    <row r="18" spans="2:20" ht="30" customHeight="1" x14ac:dyDescent="0.2">
      <c r="B18" s="345"/>
      <c r="C18" s="346"/>
      <c r="D18" s="347"/>
      <c r="E18" s="348"/>
      <c r="F18" s="179"/>
      <c r="G18" s="180"/>
      <c r="H18" s="180"/>
      <c r="I18" s="348"/>
      <c r="J18" s="348"/>
      <c r="K18" s="352"/>
      <c r="N18" s="15"/>
      <c r="O18" s="16"/>
      <c r="P18" s="16"/>
      <c r="Q18" s="15"/>
      <c r="R18" s="17"/>
    </row>
    <row r="19" spans="2:20" ht="30" customHeight="1" x14ac:dyDescent="0.2">
      <c r="B19" s="184"/>
      <c r="C19" s="172"/>
      <c r="D19" s="172"/>
      <c r="E19" s="179"/>
      <c r="F19" s="179"/>
      <c r="G19" s="180"/>
      <c r="H19" s="180"/>
      <c r="I19" s="180"/>
      <c r="J19" s="180"/>
      <c r="K19" s="192"/>
      <c r="N19" s="18"/>
      <c r="O19" s="19"/>
      <c r="P19" s="19"/>
      <c r="Q19" s="20"/>
      <c r="R19" s="21"/>
    </row>
    <row r="20" spans="2:20" ht="30" customHeight="1" x14ac:dyDescent="0.2">
      <c r="B20" s="184"/>
      <c r="C20" s="172"/>
      <c r="D20" s="172"/>
      <c r="E20" s="179"/>
      <c r="F20" s="179"/>
      <c r="G20" s="180"/>
      <c r="H20" s="180"/>
      <c r="I20" s="180"/>
      <c r="J20" s="180"/>
      <c r="K20" s="192"/>
      <c r="N20" s="15"/>
      <c r="O20" s="18"/>
      <c r="P20" s="15"/>
      <c r="Q20" s="15"/>
      <c r="R20" s="15"/>
      <c r="S20" s="15"/>
      <c r="T20" s="17"/>
    </row>
    <row r="21" spans="2:20" ht="30" customHeight="1" x14ac:dyDescent="0.2">
      <c r="B21" s="184"/>
      <c r="C21" s="172"/>
      <c r="D21" s="172"/>
      <c r="E21" s="179"/>
      <c r="F21" s="179"/>
      <c r="G21" s="180"/>
      <c r="H21" s="180"/>
      <c r="I21" s="180"/>
      <c r="J21" s="180"/>
      <c r="K21" s="192"/>
      <c r="N21" s="15"/>
      <c r="O21" s="18"/>
      <c r="P21" s="15"/>
      <c r="Q21" s="15"/>
      <c r="R21" s="15"/>
      <c r="S21" s="15"/>
      <c r="T21" s="15"/>
    </row>
    <row r="22" spans="2:20" ht="30" customHeight="1" x14ac:dyDescent="0.2">
      <c r="B22" s="184"/>
      <c r="C22" s="172"/>
      <c r="D22" s="172"/>
      <c r="E22" s="179"/>
      <c r="F22" s="179"/>
      <c r="G22" s="180"/>
      <c r="H22" s="180"/>
      <c r="I22" s="180"/>
      <c r="J22" s="180"/>
      <c r="K22" s="192"/>
      <c r="N22" s="11"/>
      <c r="O22" s="11"/>
      <c r="P22" s="11"/>
      <c r="Q22" s="11"/>
      <c r="R22" s="11"/>
      <c r="S22" s="11"/>
      <c r="T22" s="15"/>
    </row>
    <row r="23" spans="2:20" ht="30" customHeight="1" x14ac:dyDescent="0.2">
      <c r="B23" s="184"/>
      <c r="C23" s="172"/>
      <c r="D23" s="172"/>
      <c r="E23" s="179"/>
      <c r="F23" s="179"/>
      <c r="G23" s="180"/>
      <c r="H23" s="180"/>
      <c r="I23" s="180"/>
      <c r="J23" s="180"/>
      <c r="K23" s="192"/>
      <c r="N23" s="12"/>
      <c r="O23" s="11"/>
      <c r="P23" s="12"/>
      <c r="Q23" s="15"/>
      <c r="R23" s="15"/>
      <c r="S23" s="15"/>
      <c r="T23" s="15"/>
    </row>
    <row r="24" spans="2:20" ht="30" customHeight="1" x14ac:dyDescent="0.2">
      <c r="B24" s="184"/>
      <c r="C24" s="172"/>
      <c r="D24" s="172"/>
      <c r="E24" s="179"/>
      <c r="F24" s="179"/>
      <c r="G24" s="180"/>
      <c r="H24" s="180"/>
      <c r="I24" s="180"/>
      <c r="J24" s="180"/>
      <c r="K24" s="192"/>
      <c r="N24" s="12"/>
      <c r="O24" s="12"/>
      <c r="P24" s="12"/>
      <c r="Q24" s="19"/>
      <c r="R24" s="19"/>
      <c r="S24" s="20"/>
      <c r="T24" s="15"/>
    </row>
    <row r="25" spans="2:20" ht="30" customHeight="1" x14ac:dyDescent="0.2">
      <c r="B25" s="184"/>
      <c r="C25" s="172"/>
      <c r="D25" s="172"/>
      <c r="E25" s="179"/>
      <c r="F25" s="179"/>
      <c r="G25" s="180"/>
      <c r="H25" s="180"/>
      <c r="I25" s="180"/>
      <c r="J25" s="180"/>
      <c r="K25" s="192"/>
      <c r="N25" s="12"/>
      <c r="O25" s="12"/>
      <c r="P25" s="12"/>
      <c r="Q25" s="15"/>
      <c r="R25" s="15"/>
      <c r="S25" s="15"/>
      <c r="T25" s="15"/>
    </row>
    <row r="26" spans="2:20" ht="30" customHeight="1" x14ac:dyDescent="0.2">
      <c r="B26" s="184"/>
      <c r="C26" s="172"/>
      <c r="D26" s="172"/>
      <c r="E26" s="179"/>
      <c r="F26" s="179"/>
      <c r="G26" s="180"/>
      <c r="H26" s="180"/>
      <c r="I26" s="180"/>
      <c r="J26" s="180"/>
      <c r="K26" s="192"/>
      <c r="N26" s="15"/>
      <c r="O26" s="12"/>
      <c r="P26" s="15"/>
      <c r="Q26" s="15"/>
      <c r="R26" s="15"/>
      <c r="S26" s="15"/>
      <c r="T26" s="15"/>
    </row>
    <row r="27" spans="2:20" ht="30" customHeight="1" x14ac:dyDescent="0.2">
      <c r="B27" s="184"/>
      <c r="C27" s="172"/>
      <c r="D27" s="172"/>
      <c r="E27" s="179"/>
      <c r="F27" s="179"/>
      <c r="G27" s="180"/>
      <c r="H27" s="180"/>
      <c r="I27" s="180"/>
      <c r="J27" s="180"/>
      <c r="K27" s="192"/>
      <c r="N27" s="18"/>
      <c r="O27" s="18"/>
      <c r="P27" s="18"/>
      <c r="Q27" s="19"/>
      <c r="R27" s="19"/>
      <c r="S27" s="20"/>
      <c r="T27" s="15"/>
    </row>
    <row r="28" spans="2:20" ht="30" customHeight="1" x14ac:dyDescent="0.2">
      <c r="B28" s="184"/>
      <c r="C28" s="180"/>
      <c r="D28" s="172"/>
      <c r="E28" s="179"/>
      <c r="F28" s="179"/>
      <c r="G28" s="180"/>
      <c r="H28" s="180"/>
      <c r="I28" s="180"/>
      <c r="J28" s="180"/>
      <c r="K28" s="194"/>
      <c r="N28" s="11"/>
      <c r="O28" s="11"/>
      <c r="P28" s="11"/>
      <c r="Q28" s="11"/>
      <c r="R28" s="11"/>
      <c r="S28" s="11"/>
      <c r="T28" s="23"/>
    </row>
    <row r="29" spans="2:20" ht="30" customHeight="1" x14ac:dyDescent="0.2">
      <c r="B29" s="184"/>
      <c r="C29" s="180"/>
      <c r="D29" s="172"/>
      <c r="E29" s="179"/>
      <c r="F29" s="179"/>
      <c r="G29" s="180"/>
      <c r="H29" s="180"/>
      <c r="I29" s="180"/>
      <c r="J29" s="180"/>
      <c r="K29" s="194"/>
      <c r="N29" s="11"/>
      <c r="O29" s="10"/>
      <c r="P29" s="11"/>
      <c r="Q29" s="16"/>
      <c r="R29" s="16"/>
      <c r="S29" s="15"/>
      <c r="T29" s="15"/>
    </row>
    <row r="30" spans="2:20" ht="30" customHeight="1" x14ac:dyDescent="0.2">
      <c r="B30" s="185"/>
      <c r="C30" s="181"/>
      <c r="D30" s="186"/>
      <c r="E30" s="195"/>
      <c r="F30" s="195"/>
      <c r="G30" s="181"/>
      <c r="H30" s="181"/>
      <c r="I30" s="181"/>
      <c r="J30" s="181"/>
      <c r="K30" s="196"/>
      <c r="N30" s="12"/>
      <c r="O30" s="11"/>
      <c r="P30" s="12"/>
      <c r="Q30" s="14"/>
      <c r="R30" s="14"/>
      <c r="S30" s="12"/>
      <c r="T30" s="12"/>
    </row>
    <row r="31" spans="2:20" ht="30" customHeight="1" x14ac:dyDescent="0.2">
      <c r="B31" s="185"/>
      <c r="C31" s="181"/>
      <c r="D31" s="186"/>
      <c r="E31" s="195"/>
      <c r="F31" s="195"/>
      <c r="G31" s="181"/>
      <c r="H31" s="181"/>
      <c r="I31" s="181"/>
      <c r="J31" s="181"/>
      <c r="K31" s="196"/>
      <c r="N31" s="12"/>
      <c r="O31" s="12"/>
      <c r="P31" s="12"/>
      <c r="Q31" s="14"/>
      <c r="R31" s="14"/>
      <c r="S31" s="12"/>
      <c r="T31" s="12"/>
    </row>
    <row r="32" spans="2:20" ht="30" customHeight="1" x14ac:dyDescent="0.2">
      <c r="B32" s="185"/>
      <c r="C32" s="181"/>
      <c r="D32" s="186"/>
      <c r="E32" s="195"/>
      <c r="F32" s="195"/>
      <c r="G32" s="181"/>
      <c r="H32" s="181"/>
      <c r="I32" s="181"/>
      <c r="J32" s="181"/>
      <c r="K32" s="196"/>
      <c r="N32" s="12"/>
      <c r="O32" s="12"/>
      <c r="P32" s="12"/>
      <c r="Q32" s="14"/>
      <c r="R32" s="14"/>
      <c r="S32" s="12"/>
      <c r="T32" s="12"/>
    </row>
    <row r="33" spans="2:20" ht="30" customHeight="1" x14ac:dyDescent="0.2">
      <c r="B33" s="185"/>
      <c r="C33" s="181"/>
      <c r="D33" s="186"/>
      <c r="E33" s="195"/>
      <c r="F33" s="195"/>
      <c r="G33" s="181"/>
      <c r="H33" s="181"/>
      <c r="I33" s="181"/>
      <c r="J33" s="181"/>
      <c r="K33" s="196"/>
      <c r="N33" s="15"/>
      <c r="O33" s="12"/>
      <c r="P33" s="15"/>
      <c r="Q33" s="12"/>
      <c r="S33" s="12"/>
      <c r="T33" s="12"/>
    </row>
    <row r="34" spans="2:20" ht="30" customHeight="1" x14ac:dyDescent="0.2">
      <c r="B34" s="185"/>
      <c r="C34" s="181"/>
      <c r="D34" s="186"/>
      <c r="E34" s="195"/>
      <c r="F34" s="195"/>
      <c r="G34" s="181"/>
      <c r="H34" s="181"/>
      <c r="I34" s="181"/>
      <c r="J34" s="181"/>
      <c r="K34" s="196"/>
      <c r="N34" s="12"/>
      <c r="O34" s="12"/>
      <c r="P34" s="12"/>
      <c r="Q34" s="12"/>
      <c r="S34" s="12"/>
      <c r="T34" s="12"/>
    </row>
    <row r="35" spans="2:20" ht="30" customHeight="1" x14ac:dyDescent="0.2">
      <c r="B35" s="185"/>
      <c r="C35" s="181"/>
      <c r="D35" s="186"/>
      <c r="E35" s="195"/>
      <c r="F35" s="195"/>
      <c r="G35" s="181"/>
      <c r="H35" s="181"/>
      <c r="I35" s="181"/>
      <c r="J35" s="181"/>
      <c r="K35" s="196"/>
      <c r="N35" s="12"/>
      <c r="O35" s="12"/>
      <c r="P35" s="12"/>
      <c r="Q35" s="12"/>
      <c r="S35" s="12"/>
      <c r="T35" s="12"/>
    </row>
    <row r="36" spans="2:20" ht="30" customHeight="1" x14ac:dyDescent="0.2">
      <c r="B36" s="185"/>
      <c r="C36" s="181"/>
      <c r="D36" s="186"/>
      <c r="E36" s="195"/>
      <c r="F36" s="195"/>
      <c r="G36" s="181"/>
      <c r="H36" s="181"/>
      <c r="I36" s="181"/>
      <c r="J36" s="181"/>
      <c r="K36" s="196"/>
    </row>
    <row r="37" spans="2:20" ht="30" customHeight="1" x14ac:dyDescent="0.2">
      <c r="B37" s="185"/>
      <c r="C37" s="181"/>
      <c r="D37" s="186"/>
      <c r="E37" s="195"/>
      <c r="F37" s="195"/>
      <c r="G37" s="181"/>
      <c r="H37" s="181"/>
      <c r="I37" s="181"/>
      <c r="J37" s="181"/>
      <c r="K37" s="196"/>
    </row>
    <row r="38" spans="2:20" ht="30" customHeight="1" x14ac:dyDescent="0.2">
      <c r="B38" s="185"/>
      <c r="C38" s="181"/>
      <c r="D38" s="186"/>
      <c r="E38" s="195"/>
      <c r="F38" s="195"/>
      <c r="G38" s="181"/>
      <c r="H38" s="181"/>
      <c r="I38" s="181"/>
      <c r="J38" s="181"/>
      <c r="K38" s="196"/>
    </row>
    <row r="39" spans="2:20" ht="30" customHeight="1" x14ac:dyDescent="0.2">
      <c r="B39" s="185"/>
      <c r="C39" s="181"/>
      <c r="D39" s="186"/>
      <c r="E39" s="195"/>
      <c r="F39" s="195"/>
      <c r="G39" s="181"/>
      <c r="H39" s="181"/>
      <c r="I39" s="181"/>
      <c r="J39" s="181"/>
      <c r="K39" s="196"/>
    </row>
    <row r="40" spans="2:20" ht="30" customHeight="1" x14ac:dyDescent="0.2">
      <c r="B40" s="185"/>
      <c r="C40" s="181"/>
      <c r="D40" s="186"/>
      <c r="E40" s="195"/>
      <c r="F40" s="195"/>
      <c r="G40" s="181"/>
      <c r="H40" s="181"/>
      <c r="I40" s="181"/>
      <c r="J40" s="181"/>
      <c r="K40" s="196"/>
    </row>
    <row r="41" spans="2:20" ht="30" customHeight="1" x14ac:dyDescent="0.2">
      <c r="B41" s="185"/>
      <c r="C41" s="181"/>
      <c r="D41" s="186"/>
      <c r="E41" s="195"/>
      <c r="F41" s="195"/>
      <c r="G41" s="181"/>
      <c r="H41" s="181"/>
      <c r="I41" s="181"/>
      <c r="J41" s="181"/>
      <c r="K41" s="196"/>
    </row>
    <row r="42" spans="2:20" ht="30" customHeight="1" x14ac:dyDescent="0.2">
      <c r="B42" s="185"/>
      <c r="C42" s="181"/>
      <c r="D42" s="186"/>
      <c r="E42" s="195"/>
      <c r="F42" s="195"/>
      <c r="G42" s="181"/>
      <c r="H42" s="181"/>
      <c r="I42" s="181"/>
      <c r="J42" s="181"/>
      <c r="K42" s="196"/>
    </row>
    <row r="43" spans="2:20" ht="30" customHeight="1" x14ac:dyDescent="0.2">
      <c r="B43" s="185"/>
      <c r="C43" s="181"/>
      <c r="D43" s="186"/>
      <c r="E43" s="195"/>
      <c r="F43" s="195"/>
      <c r="G43" s="181"/>
      <c r="H43" s="181"/>
      <c r="I43" s="181"/>
      <c r="J43" s="181"/>
      <c r="K43" s="196"/>
    </row>
    <row r="44" spans="2:20" ht="30" customHeight="1" x14ac:dyDescent="0.2">
      <c r="B44" s="185"/>
      <c r="C44" s="181"/>
      <c r="D44" s="186"/>
      <c r="E44" s="195"/>
      <c r="F44" s="195"/>
      <c r="G44" s="181"/>
      <c r="H44" s="181"/>
      <c r="I44" s="181"/>
      <c r="J44" s="181"/>
      <c r="K44" s="196"/>
    </row>
    <row r="45" spans="2:20" ht="30" customHeight="1" x14ac:dyDescent="0.2">
      <c r="B45" s="185"/>
      <c r="C45" s="181"/>
      <c r="D45" s="186"/>
      <c r="E45" s="195"/>
      <c r="F45" s="195"/>
      <c r="G45" s="181"/>
      <c r="H45" s="181"/>
      <c r="I45" s="181"/>
      <c r="J45" s="181"/>
      <c r="K45" s="196"/>
    </row>
    <row r="46" spans="2:20" ht="30" customHeight="1" x14ac:dyDescent="0.2">
      <c r="B46" s="185"/>
      <c r="C46" s="181"/>
      <c r="D46" s="186"/>
      <c r="E46" s="195"/>
      <c r="F46" s="195"/>
      <c r="G46" s="181"/>
      <c r="H46" s="181"/>
      <c r="I46" s="181"/>
      <c r="J46" s="181"/>
      <c r="K46" s="196"/>
    </row>
    <row r="47" spans="2:20" ht="30" customHeight="1" x14ac:dyDescent="0.2">
      <c r="B47" s="185"/>
      <c r="C47" s="181"/>
      <c r="D47" s="186"/>
      <c r="E47" s="195"/>
      <c r="F47" s="195"/>
      <c r="G47" s="181"/>
      <c r="H47" s="181"/>
      <c r="I47" s="181"/>
      <c r="J47" s="181"/>
      <c r="K47" s="196"/>
    </row>
    <row r="48" spans="2:20" ht="30" customHeight="1" x14ac:dyDescent="0.2">
      <c r="B48" s="185"/>
      <c r="C48" s="181"/>
      <c r="D48" s="186"/>
      <c r="E48" s="195"/>
      <c r="F48" s="195"/>
      <c r="G48" s="181"/>
      <c r="H48" s="181"/>
      <c r="I48" s="181"/>
      <c r="J48" s="181"/>
      <c r="K48" s="196"/>
    </row>
    <row r="49" spans="2:11" ht="30" customHeight="1" x14ac:dyDescent="0.2">
      <c r="B49" s="185"/>
      <c r="C49" s="181"/>
      <c r="D49" s="186"/>
      <c r="E49" s="195"/>
      <c r="F49" s="195"/>
      <c r="G49" s="181"/>
      <c r="H49" s="181"/>
      <c r="I49" s="181"/>
      <c r="J49" s="181"/>
      <c r="K49" s="196"/>
    </row>
    <row r="50" spans="2:11" ht="30" customHeight="1" x14ac:dyDescent="0.2">
      <c r="B50" s="185"/>
      <c r="C50" s="181"/>
      <c r="D50" s="186"/>
      <c r="E50" s="195"/>
      <c r="F50" s="195"/>
      <c r="G50" s="181"/>
      <c r="H50" s="181"/>
      <c r="I50" s="181"/>
      <c r="J50" s="181"/>
      <c r="K50" s="196"/>
    </row>
    <row r="51" spans="2:11" ht="30" customHeight="1" x14ac:dyDescent="0.2">
      <c r="B51" s="185"/>
      <c r="C51" s="181"/>
      <c r="D51" s="186"/>
      <c r="E51" s="195"/>
      <c r="F51" s="195"/>
      <c r="G51" s="181"/>
      <c r="H51" s="181"/>
      <c r="I51" s="181"/>
      <c r="J51" s="181"/>
      <c r="K51" s="196"/>
    </row>
    <row r="52" spans="2:11" ht="30" customHeight="1" x14ac:dyDescent="0.2">
      <c r="B52" s="185"/>
      <c r="C52" s="181"/>
      <c r="D52" s="186"/>
      <c r="E52" s="195"/>
      <c r="F52" s="195"/>
      <c r="G52" s="181"/>
      <c r="H52" s="181"/>
      <c r="I52" s="181"/>
      <c r="J52" s="181"/>
      <c r="K52" s="196"/>
    </row>
    <row r="53" spans="2:11" ht="30" customHeight="1" x14ac:dyDescent="0.2">
      <c r="B53" s="185"/>
      <c r="C53" s="181"/>
      <c r="D53" s="186"/>
      <c r="E53" s="195"/>
      <c r="F53" s="195"/>
      <c r="G53" s="181"/>
      <c r="H53" s="181"/>
      <c r="I53" s="181"/>
      <c r="J53" s="181"/>
      <c r="K53" s="196"/>
    </row>
    <row r="54" spans="2:11" ht="30" customHeight="1" x14ac:dyDescent="0.2">
      <c r="B54" s="185"/>
      <c r="C54" s="181"/>
      <c r="D54" s="186"/>
      <c r="E54" s="195"/>
      <c r="F54" s="195"/>
      <c r="G54" s="181"/>
      <c r="H54" s="181"/>
      <c r="I54" s="181"/>
      <c r="J54" s="181"/>
      <c r="K54" s="196"/>
    </row>
    <row r="55" spans="2:11" ht="30" customHeight="1" x14ac:dyDescent="0.2">
      <c r="B55" s="185"/>
      <c r="C55" s="181"/>
      <c r="D55" s="186"/>
      <c r="E55" s="195"/>
      <c r="F55" s="195"/>
      <c r="G55" s="181"/>
      <c r="H55" s="181"/>
      <c r="I55" s="181"/>
      <c r="J55" s="181"/>
      <c r="K55" s="196"/>
    </row>
    <row r="56" spans="2:11" ht="30" customHeight="1" x14ac:dyDescent="0.2">
      <c r="B56" s="185"/>
      <c r="C56" s="181"/>
      <c r="D56" s="186"/>
      <c r="E56" s="195"/>
      <c r="F56" s="195"/>
      <c r="G56" s="181"/>
      <c r="H56" s="181"/>
      <c r="I56" s="181"/>
      <c r="J56" s="181"/>
      <c r="K56" s="196"/>
    </row>
    <row r="57" spans="2:11" ht="30" customHeight="1" x14ac:dyDescent="0.2">
      <c r="B57" s="185"/>
      <c r="C57" s="181"/>
      <c r="D57" s="186"/>
      <c r="E57" s="195"/>
      <c r="F57" s="195"/>
      <c r="G57" s="181"/>
      <c r="H57" s="181"/>
      <c r="I57" s="181"/>
      <c r="J57" s="181"/>
      <c r="K57" s="196"/>
    </row>
    <row r="58" spans="2:11" ht="30" customHeight="1" x14ac:dyDescent="0.2">
      <c r="B58" s="185"/>
      <c r="C58" s="181"/>
      <c r="D58" s="186"/>
      <c r="E58" s="195"/>
      <c r="F58" s="195"/>
      <c r="G58" s="181"/>
      <c r="H58" s="181"/>
      <c r="I58" s="181"/>
      <c r="J58" s="181"/>
      <c r="K58" s="196"/>
    </row>
    <row r="59" spans="2:11" ht="30" customHeight="1" x14ac:dyDescent="0.2">
      <c r="B59" s="185"/>
      <c r="C59" s="181"/>
      <c r="D59" s="186"/>
      <c r="E59" s="195"/>
      <c r="F59" s="195"/>
      <c r="G59" s="181"/>
      <c r="H59" s="181"/>
      <c r="I59" s="181"/>
      <c r="J59" s="181"/>
      <c r="K59" s="196"/>
    </row>
    <row r="60" spans="2:11" ht="30" customHeight="1" x14ac:dyDescent="0.2">
      <c r="B60" s="185"/>
      <c r="C60" s="181"/>
      <c r="D60" s="186"/>
      <c r="E60" s="195"/>
      <c r="F60" s="195"/>
      <c r="G60" s="181"/>
      <c r="H60" s="181"/>
      <c r="I60" s="181"/>
      <c r="J60" s="181"/>
      <c r="K60" s="196"/>
    </row>
    <row r="61" spans="2:11" ht="30" customHeight="1" x14ac:dyDescent="0.2">
      <c r="B61" s="185"/>
      <c r="C61" s="181"/>
      <c r="D61" s="186"/>
      <c r="E61" s="195"/>
      <c r="F61" s="195"/>
      <c r="G61" s="181"/>
      <c r="H61" s="181"/>
      <c r="I61" s="181"/>
      <c r="J61" s="181"/>
      <c r="K61" s="196"/>
    </row>
    <row r="62" spans="2:11" ht="30" customHeight="1" x14ac:dyDescent="0.2">
      <c r="B62" s="185"/>
      <c r="C62" s="181"/>
      <c r="D62" s="186"/>
      <c r="E62" s="195"/>
      <c r="F62" s="195"/>
      <c r="G62" s="181"/>
      <c r="H62" s="181"/>
      <c r="I62" s="181"/>
      <c r="J62" s="181"/>
      <c r="K62" s="196"/>
    </row>
    <row r="63" spans="2:11" ht="30" customHeight="1" x14ac:dyDescent="0.2">
      <c r="B63" s="185"/>
      <c r="C63" s="181"/>
      <c r="D63" s="186"/>
      <c r="E63" s="195"/>
      <c r="F63" s="195"/>
      <c r="G63" s="181"/>
      <c r="H63" s="181"/>
      <c r="I63" s="181"/>
      <c r="J63" s="181"/>
      <c r="K63" s="196"/>
    </row>
    <row r="64" spans="2:11" ht="30" customHeight="1" x14ac:dyDescent="0.2">
      <c r="B64" s="185"/>
      <c r="C64" s="181"/>
      <c r="D64" s="186"/>
      <c r="E64" s="195"/>
      <c r="F64" s="195"/>
      <c r="G64" s="181"/>
      <c r="H64" s="181"/>
      <c r="I64" s="181"/>
      <c r="J64" s="181"/>
      <c r="K64" s="196"/>
    </row>
    <row r="65" spans="2:11" ht="30" customHeight="1" x14ac:dyDescent="0.2">
      <c r="B65" s="185"/>
      <c r="C65" s="181"/>
      <c r="D65" s="186"/>
      <c r="E65" s="195"/>
      <c r="F65" s="195"/>
      <c r="G65" s="181"/>
      <c r="H65" s="181"/>
      <c r="I65" s="181"/>
      <c r="J65" s="181"/>
      <c r="K65" s="196"/>
    </row>
    <row r="66" spans="2:11" ht="30" customHeight="1" x14ac:dyDescent="0.2">
      <c r="B66" s="185"/>
      <c r="C66" s="181"/>
      <c r="D66" s="186"/>
      <c r="E66" s="195"/>
      <c r="F66" s="195"/>
      <c r="G66" s="181"/>
      <c r="H66" s="181"/>
      <c r="I66" s="181"/>
      <c r="J66" s="181"/>
      <c r="K66" s="196"/>
    </row>
    <row r="67" spans="2:11" ht="30" customHeight="1" x14ac:dyDescent="0.2">
      <c r="B67" s="185"/>
      <c r="C67" s="181"/>
      <c r="D67" s="186"/>
      <c r="E67" s="195"/>
      <c r="F67" s="195"/>
      <c r="G67" s="181"/>
      <c r="H67" s="181"/>
      <c r="I67" s="181"/>
      <c r="J67" s="181"/>
      <c r="K67" s="196"/>
    </row>
  </sheetData>
  <sheetProtection formatCells="0" formatColumns="0" formatRows="0" insertRows="0" deleteRows="0" sort="0" autoFilter="0" pivotTables="0"/>
  <autoFilter ref="B11:K11" xr:uid="{205EAD67-8484-47B0-A8AA-7759DB459548}"/>
  <mergeCells count="3">
    <mergeCell ref="B2:D2"/>
    <mergeCell ref="B3:L3"/>
    <mergeCell ref="J9:K9"/>
  </mergeCells>
  <dataValidations count="5">
    <dataValidation type="list" allowBlank="1" showInputMessage="1" showErrorMessage="1" sqref="K7" xr:uid="{E76B0905-4883-4594-90B0-193AAB264522}">
      <formula1>"Yes, No"</formula1>
    </dataValidation>
    <dataValidation type="list" allowBlank="1" showInputMessage="1" showErrorMessage="1" errorTitle="Select option" error="Please select option from the drop down list." promptTitle="Select from drop down list" prompt=" " sqref="G12:G67" xr:uid="{C81ADCE4-13A9-40AE-B183-ABCB9124DE85}">
      <formula1>"Energy Drink,Fermented Drink,Flavoured Milk,Juice,Hot Coffee,Hot Flavoured Milk Drink,Flavoured Water,Hot Tea,Sweetened Drink,Unflavoured Milk Drink,Unflavoured Water"</formula1>
    </dataValidation>
    <dataValidation type="list" allowBlank="1" showInputMessage="1" showErrorMessage="1" errorTitle="Select option" error="Please select option from the drop down list." promptTitle="Select from drop down list" prompt=" " sqref="H12:H67" xr:uid="{26B3ABB1-3351-4F26-9312-7FAA3C606899}">
      <formula1>"Green, Amber, Red"</formula1>
    </dataValidation>
    <dataValidation type="whole" allowBlank="1" showInputMessage="1" showErrorMessage="1" sqref="I11:J17 I19:J67" xr:uid="{24D7D9C3-796C-491B-9564-855D29E10121}">
      <formula1>0</formula1>
      <formula2>1000</formula2>
    </dataValidation>
    <dataValidation type="list" allowBlank="1" showInputMessage="1" showErrorMessage="1" error="Please select option from the drop down list." promptTitle="Select from drop down list" prompt=" " sqref="F12:F67" xr:uid="{FE865E6F-82F7-4F26-81AD-6EFA9420EAD4}">
      <formula1>"Yes, No"</formula1>
    </dataValidation>
  </dataValidations>
  <pageMargins left="0.23622047244094491" right="0.23622047244094491" top="0.74803149606299213" bottom="0.74803149606299213" header="0.31496062992125984" footer="0.31496062992125984"/>
  <pageSetup paperSize="9" scale="54" firstPageNumber="16" fitToHeight="0" orientation="landscape" useFirstPageNumber="1" r:id="rId1"/>
  <headerFooter scaleWithDoc="0">
    <oddFooter>&amp;R&amp;P</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7978-FD8A-4295-A365-A167DAB9C051}">
  <sheetPr>
    <tabColor theme="3"/>
    <pageSetUpPr fitToPage="1"/>
  </sheetPr>
  <dimension ref="B2:J15"/>
  <sheetViews>
    <sheetView showGridLines="0" showRuler="0" zoomScaleNormal="100" zoomScaleSheetLayoutView="93" workbookViewId="0">
      <selection activeCell="B19" sqref="B19"/>
    </sheetView>
  </sheetViews>
  <sheetFormatPr defaultColWidth="9.140625" defaultRowHeight="12.75" x14ac:dyDescent="0.2"/>
  <cols>
    <col min="1" max="1" width="3.42578125" style="30" customWidth="1"/>
    <col min="2" max="2" width="80" style="30" customWidth="1"/>
    <col min="3" max="3" width="43.42578125" style="30" customWidth="1"/>
    <col min="4" max="4" width="18.42578125" style="30" customWidth="1"/>
    <col min="5" max="6" width="9.140625" style="30" customWidth="1"/>
    <col min="7" max="7" width="8.28515625" style="30" customWidth="1"/>
    <col min="8" max="10" width="9.140625" style="30" customWidth="1"/>
    <col min="11" max="16384" width="9.140625" style="30"/>
  </cols>
  <sheetData>
    <row r="2" spans="2:10" s="213" customFormat="1" ht="30" customHeight="1" thickBot="1" x14ac:dyDescent="0.3">
      <c r="B2" s="256" t="s">
        <v>141</v>
      </c>
      <c r="C2" s="215"/>
      <c r="D2" s="216"/>
      <c r="E2" s="217"/>
      <c r="F2" s="217"/>
      <c r="G2" s="218"/>
      <c r="H2" s="218"/>
      <c r="I2" s="218"/>
      <c r="J2" s="218"/>
    </row>
    <row r="3" spans="2:10" s="213" customFormat="1" ht="30" customHeight="1" thickBot="1" x14ac:dyDescent="0.3">
      <c r="B3" s="464" t="s">
        <v>38</v>
      </c>
      <c r="C3" s="465"/>
      <c r="D3" s="466"/>
      <c r="E3" s="212"/>
      <c r="F3" s="212"/>
      <c r="G3" s="212"/>
      <c r="H3" s="212"/>
      <c r="I3" s="212"/>
      <c r="J3" s="212"/>
    </row>
    <row r="4" spans="2:10" s="34" customFormat="1" ht="15.95" customHeight="1" x14ac:dyDescent="0.25">
      <c r="B4" s="83"/>
      <c r="C4" s="83"/>
      <c r="D4" s="84"/>
      <c r="E4" s="33"/>
      <c r="F4" s="33"/>
      <c r="G4" s="33"/>
      <c r="H4" s="82"/>
      <c r="I4" s="82"/>
      <c r="J4" s="82"/>
    </row>
    <row r="5" spans="2:10" s="85" customFormat="1" ht="99.75" customHeight="1" x14ac:dyDescent="0.25">
      <c r="B5" s="451" t="s">
        <v>173</v>
      </c>
      <c r="C5" s="451"/>
      <c r="D5" s="451"/>
      <c r="G5" s="86"/>
      <c r="H5" s="86"/>
      <c r="I5" s="86"/>
      <c r="J5" s="86"/>
    </row>
    <row r="6" spans="2:10" s="85" customFormat="1" x14ac:dyDescent="0.25">
      <c r="B6" s="87"/>
      <c r="C6" s="87"/>
      <c r="D6" s="87"/>
      <c r="G6" s="86"/>
      <c r="H6" s="86"/>
      <c r="I6" s="86"/>
      <c r="J6" s="86"/>
    </row>
    <row r="7" spans="2:10" s="81" customFormat="1" ht="33" customHeight="1" x14ac:dyDescent="0.2">
      <c r="B7" s="452" t="s">
        <v>104</v>
      </c>
      <c r="C7" s="452"/>
      <c r="D7" s="424" t="s">
        <v>29</v>
      </c>
      <c r="G7" s="12"/>
      <c r="H7" s="12"/>
      <c r="I7" s="12"/>
      <c r="J7" s="12"/>
    </row>
    <row r="8" spans="2:10" s="88" customFormat="1" ht="27.75" customHeight="1" x14ac:dyDescent="0.2">
      <c r="B8" s="453" t="s">
        <v>114</v>
      </c>
      <c r="C8" s="453"/>
      <c r="D8" s="425"/>
    </row>
    <row r="9" spans="2:10" s="88" customFormat="1" ht="27.75" customHeight="1" x14ac:dyDescent="0.2">
      <c r="B9" s="446" t="s">
        <v>105</v>
      </c>
      <c r="C9" s="446"/>
      <c r="D9" s="426" t="str">
        <f>IF((AND(D8="No")),"Yes","No")</f>
        <v>No</v>
      </c>
    </row>
    <row r="10" spans="2:10" s="88" customFormat="1" x14ac:dyDescent="0.2">
      <c r="B10" s="96"/>
      <c r="C10" s="96"/>
      <c r="D10" s="97"/>
    </row>
    <row r="11" spans="2:10" s="88" customFormat="1" ht="32.25" customHeight="1" x14ac:dyDescent="0.2">
      <c r="B11" s="454" t="s">
        <v>106</v>
      </c>
      <c r="C11" s="454"/>
      <c r="D11" s="424" t="s">
        <v>29</v>
      </c>
    </row>
    <row r="12" spans="2:10" ht="30.75" customHeight="1" x14ac:dyDescent="0.2">
      <c r="B12" s="447" t="s">
        <v>157</v>
      </c>
      <c r="C12" s="447"/>
      <c r="D12" s="427"/>
    </row>
    <row r="13" spans="2:10" ht="27.75" customHeight="1" x14ac:dyDescent="0.2">
      <c r="B13" s="446" t="s">
        <v>217</v>
      </c>
      <c r="C13" s="446"/>
      <c r="D13" s="426" t="str">
        <f>IF((AND(D12="No")),"Yes","No")</f>
        <v>No</v>
      </c>
    </row>
    <row r="14" spans="2:10" ht="13.5" thickBot="1" x14ac:dyDescent="0.25"/>
    <row r="15" spans="2:10" ht="31.5" customHeight="1" thickBot="1" x14ac:dyDescent="0.25">
      <c r="B15" s="444" t="s">
        <v>201</v>
      </c>
      <c r="C15" s="445"/>
      <c r="D15" s="198" t="str">
        <f>IF((AND(D9="Yes",D13="Yes")),"Yes","No")</f>
        <v>No</v>
      </c>
    </row>
  </sheetData>
  <sheetProtection formatCells="0" formatColumns="0" formatRows="0"/>
  <mergeCells count="9">
    <mergeCell ref="B13:C13"/>
    <mergeCell ref="B15:C15"/>
    <mergeCell ref="B3:D3"/>
    <mergeCell ref="B5:D5"/>
    <mergeCell ref="B7:C7"/>
    <mergeCell ref="B8:C8"/>
    <mergeCell ref="B9:C9"/>
    <mergeCell ref="B12:C12"/>
    <mergeCell ref="B11:C11"/>
  </mergeCells>
  <dataValidations count="1">
    <dataValidation type="list" allowBlank="1" showInputMessage="1" showErrorMessage="1" sqref="D12 D8:D10" xr:uid="{697133BA-F3FA-481B-AFAC-369C7696FF9C}">
      <formula1>"Yes, No"</formula1>
    </dataValidation>
  </dataValidations>
  <pageMargins left="0.23622047244094491" right="0.23622047244094491" top="0.74803149606299213" bottom="0.74803149606299213" header="0.31496062992125984" footer="0.31496062992125984"/>
  <pageSetup paperSize="9" firstPageNumber="19" fitToHeight="0" orientation="landscape" useFirstPageNumber="1" r:id="rId1"/>
  <headerFooter scaleWithDoc="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EB2DB-6B78-4B33-8DDD-5F966045388F}">
  <sheetPr>
    <tabColor theme="3"/>
    <pageSetUpPr fitToPage="1"/>
  </sheetPr>
  <dimension ref="B2:AS21"/>
  <sheetViews>
    <sheetView showGridLines="0" showRowColHeaders="0" zoomScaleNormal="100" zoomScaleSheetLayoutView="100" workbookViewId="0">
      <selection activeCell="C12" sqref="C12"/>
    </sheetView>
  </sheetViews>
  <sheetFormatPr defaultColWidth="9.140625" defaultRowHeight="15.75" x14ac:dyDescent="0.25"/>
  <cols>
    <col min="1" max="1" width="3.42578125" style="30" customWidth="1"/>
    <col min="2" max="2" width="106.7109375" style="32" customWidth="1"/>
    <col min="3" max="3" width="23.42578125" style="211" customWidth="1"/>
    <col min="4" max="9" width="9.140625" style="30"/>
    <col min="10" max="45" width="9.140625" style="13"/>
    <col min="46" max="16384" width="9.140625" style="30"/>
  </cols>
  <sheetData>
    <row r="2" spans="2:45" s="223" customFormat="1" ht="30" customHeight="1" thickBot="1" x14ac:dyDescent="0.3">
      <c r="B2" s="255" t="s">
        <v>144</v>
      </c>
      <c r="C2" s="22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row>
    <row r="3" spans="2:45" s="225" customFormat="1" ht="30" customHeight="1" thickBot="1" x14ac:dyDescent="0.3">
      <c r="B3" s="455" t="s">
        <v>38</v>
      </c>
      <c r="C3" s="456"/>
      <c r="D3" s="212"/>
      <c r="E3" s="212"/>
      <c r="F3" s="212"/>
      <c r="G3" s="212"/>
      <c r="H3" s="212"/>
      <c r="I3" s="15"/>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row>
    <row r="4" spans="2:45" ht="65.25" customHeight="1" x14ac:dyDescent="0.2">
      <c r="B4" s="457" t="s">
        <v>198</v>
      </c>
      <c r="C4" s="457"/>
      <c r="D4" s="199"/>
      <c r="E4" s="199"/>
      <c r="F4" s="199"/>
      <c r="G4" s="199"/>
      <c r="H4" s="199"/>
      <c r="I4" s="81"/>
    </row>
    <row r="5" spans="2:45" ht="38.25" x14ac:dyDescent="0.2">
      <c r="B5" s="228"/>
      <c r="C5" s="229" t="s">
        <v>133</v>
      </c>
      <c r="D5" s="200"/>
      <c r="E5" s="200"/>
      <c r="F5" s="200"/>
      <c r="G5" s="200"/>
      <c r="H5" s="200"/>
      <c r="I5" s="200"/>
    </row>
    <row r="6" spans="2:45" ht="21" customHeight="1" x14ac:dyDescent="0.2">
      <c r="B6" s="230" t="s">
        <v>127</v>
      </c>
      <c r="C6" s="227"/>
      <c r="D6" s="201"/>
      <c r="E6" s="201"/>
      <c r="F6" s="201"/>
      <c r="G6" s="201"/>
      <c r="H6" s="201"/>
      <c r="I6" s="201"/>
    </row>
    <row r="7" spans="2:45" s="202" customFormat="1" ht="21" customHeight="1" x14ac:dyDescent="0.25">
      <c r="B7" s="231" t="s">
        <v>142</v>
      </c>
      <c r="C7" s="232" t="str">
        <f>IF((AND('Counting - DRINKS'!H5&gt;=49%)),"Yes","No")</f>
        <v>No</v>
      </c>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row>
    <row r="8" spans="2:45" s="204" customFormat="1" ht="21" customHeight="1" x14ac:dyDescent="0.25">
      <c r="B8" s="249" t="s">
        <v>203</v>
      </c>
      <c r="C8" s="250" t="str">
        <f>IF((AND('Counting - DRINKS'!H7&lt;=26%)),"Yes","No")</f>
        <v>Yes</v>
      </c>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row>
    <row r="9" spans="2:45" s="206" customFormat="1" ht="21" customHeight="1" x14ac:dyDescent="0.25">
      <c r="B9" s="233" t="s">
        <v>135</v>
      </c>
      <c r="C9" s="234" t="str">
        <f>IF((AND('Counting - DRINKS'!H8=0%)),"Yes","No")</f>
        <v>Yes</v>
      </c>
    </row>
    <row r="10" spans="2:45" s="207" customFormat="1" ht="21" customHeight="1" x14ac:dyDescent="0.25">
      <c r="B10" s="235"/>
      <c r="C10" s="236"/>
    </row>
    <row r="11" spans="2:45" s="202" customFormat="1" ht="21" customHeight="1" x14ac:dyDescent="0.25">
      <c r="B11" s="237" t="s">
        <v>128</v>
      </c>
      <c r="C11" s="238"/>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row>
    <row r="12" spans="2:45" s="202" customFormat="1" ht="21" customHeight="1" x14ac:dyDescent="0.25">
      <c r="B12" s="239" t="s">
        <v>143</v>
      </c>
      <c r="C12" s="232" t="str">
        <f>IF(OR(AND('Counting - DRINKS'!J5&gt;=49%)),"Yes","No")</f>
        <v>No</v>
      </c>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row>
    <row r="13" spans="2:45" s="204" customFormat="1" ht="21" customHeight="1" x14ac:dyDescent="0.25">
      <c r="B13" s="251" t="s">
        <v>204</v>
      </c>
      <c r="C13" s="250" t="str">
        <f>IF((AND('Counting - DRINKS'!J7&lt;=26%)),"Yes","No")</f>
        <v>Yes</v>
      </c>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row>
    <row r="14" spans="2:45" s="206" customFormat="1" ht="21" customHeight="1" x14ac:dyDescent="0.25">
      <c r="B14" s="240" t="s">
        <v>137</v>
      </c>
      <c r="C14" s="234" t="str">
        <f>IF((AND('Counting - DRINKS'!J8=0%)),"Yes","No")</f>
        <v>Yes</v>
      </c>
    </row>
    <row r="15" spans="2:45" s="207" customFormat="1" ht="21" customHeight="1" x14ac:dyDescent="0.25">
      <c r="B15" s="241"/>
      <c r="C15" s="236"/>
    </row>
    <row r="16" spans="2:45" s="208" customFormat="1" ht="21" customHeight="1" x14ac:dyDescent="0.25">
      <c r="B16" s="242" t="s">
        <v>120</v>
      </c>
      <c r="C16" s="254" t="str">
        <f>IF('Placement &amp; Promo - DRINKS'!D9="Yes","Yes","No")</f>
        <v>No</v>
      </c>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row>
    <row r="17" spans="2:45" s="208" customFormat="1" ht="21" customHeight="1" x14ac:dyDescent="0.25">
      <c r="B17" s="244"/>
      <c r="C17" s="245"/>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row>
    <row r="18" spans="2:45" s="208" customFormat="1" ht="21" customHeight="1" x14ac:dyDescent="0.25">
      <c r="B18" s="242" t="s">
        <v>121</v>
      </c>
      <c r="C18" s="254" t="str">
        <f>IF('Placement &amp; Promo - DRINKS'!D13="Yes","Yes","No")</f>
        <v>No</v>
      </c>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row>
    <row r="19" spans="2:45" s="210" customFormat="1" ht="21" customHeight="1" thickBot="1" x14ac:dyDescent="0.3">
      <c r="B19" s="246"/>
      <c r="C19" s="247"/>
    </row>
    <row r="20" spans="2:45" s="208" customFormat="1" ht="21" customHeight="1" thickBot="1" x14ac:dyDescent="0.3">
      <c r="B20" s="248" t="s">
        <v>122</v>
      </c>
      <c r="C20" s="220" t="str">
        <f>IF((AND(C7="Yes",C8="Yes",C9="Yes",C12="Yes",C13="Yes",C14="Yes",C16="Yes",C18="Yes")),"Yes","No")</f>
        <v>No</v>
      </c>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row>
    <row r="21" spans="2:45" ht="20.25" customHeight="1" x14ac:dyDescent="0.2">
      <c r="B21" s="30"/>
      <c r="C21" s="30"/>
    </row>
  </sheetData>
  <mergeCells count="2">
    <mergeCell ref="B3:C3"/>
    <mergeCell ref="B4:C4"/>
  </mergeCells>
  <pageMargins left="0.7" right="0.7" top="0.75" bottom="0.75" header="0.3" footer="0.3"/>
  <pageSetup paperSize="9" orientation="landscape"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45ED-4579-4072-BE46-A8FAF92B05D6}">
  <sheetPr codeName="Sheet8">
    <tabColor theme="4"/>
    <pageSetUpPr fitToPage="1"/>
  </sheetPr>
  <dimension ref="B2:O15"/>
  <sheetViews>
    <sheetView showGridLines="0" showRuler="0" topLeftCell="A5" zoomScaleNormal="100" zoomScaleSheetLayoutView="100" workbookViewId="0">
      <selection activeCell="B10" sqref="B10"/>
    </sheetView>
  </sheetViews>
  <sheetFormatPr defaultColWidth="8.85546875" defaultRowHeight="15" x14ac:dyDescent="0.25"/>
  <cols>
    <col min="1" max="1" width="3.42578125" customWidth="1"/>
    <col min="2" max="2" width="142.42578125" customWidth="1"/>
    <col min="3" max="3" width="9.140625" customWidth="1"/>
    <col min="27" max="27" width="9.140625" customWidth="1"/>
    <col min="28" max="28" width="8.85546875" customWidth="1"/>
  </cols>
  <sheetData>
    <row r="2" spans="2:15" s="123" customFormat="1" ht="37.5" customHeight="1" x14ac:dyDescent="0.25">
      <c r="B2" s="122" t="s">
        <v>164</v>
      </c>
    </row>
    <row r="3" spans="2:15" s="125" customFormat="1" ht="37.5" customHeight="1" x14ac:dyDescent="0.25">
      <c r="B3" s="436" t="s">
        <v>218</v>
      </c>
    </row>
    <row r="4" spans="2:15" s="125" customFormat="1" ht="37.5" customHeight="1" x14ac:dyDescent="0.25">
      <c r="B4" s="261" t="s">
        <v>219</v>
      </c>
    </row>
    <row r="5" spans="2:15" s="125" customFormat="1" ht="37.5" customHeight="1" x14ac:dyDescent="0.25">
      <c r="B5" s="261" t="s">
        <v>209</v>
      </c>
    </row>
    <row r="6" spans="2:15" s="260" customFormat="1" ht="79.5" customHeight="1" x14ac:dyDescent="0.2">
      <c r="B6" s="360" t="s">
        <v>147</v>
      </c>
    </row>
    <row r="7" spans="2:15" s="125" customFormat="1" ht="41.25" customHeight="1" x14ac:dyDescent="0.25">
      <c r="B7" s="124" t="s">
        <v>165</v>
      </c>
    </row>
    <row r="8" spans="2:15" ht="41.25" customHeight="1" x14ac:dyDescent="0.25">
      <c r="B8" s="124" t="s">
        <v>159</v>
      </c>
    </row>
    <row r="9" spans="2:15" ht="41.25" customHeight="1" x14ac:dyDescent="0.25">
      <c r="B9" s="429" t="s">
        <v>160</v>
      </c>
    </row>
    <row r="10" spans="2:15" ht="41.25" customHeight="1" x14ac:dyDescent="0.25">
      <c r="B10" s="428" t="s">
        <v>210</v>
      </c>
    </row>
    <row r="11" spans="2:15" s="4" customFormat="1" ht="21.75" customHeight="1" x14ac:dyDescent="0.25">
      <c r="B11" s="430" t="s">
        <v>161</v>
      </c>
      <c r="C11" s="100"/>
      <c r="D11" s="100"/>
      <c r="E11" s="100"/>
      <c r="F11" s="100"/>
      <c r="G11" s="100"/>
      <c r="H11" s="100"/>
      <c r="I11" s="100"/>
      <c r="J11" s="100"/>
      <c r="K11" s="100"/>
      <c r="L11" s="100"/>
      <c r="M11" s="100"/>
      <c r="N11" s="100"/>
    </row>
    <row r="12" spans="2:15" s="4" customFormat="1" ht="22.5" customHeight="1" x14ac:dyDescent="0.25">
      <c r="B12" s="101"/>
      <c r="C12" s="100"/>
      <c r="D12" s="100"/>
      <c r="E12" s="100"/>
      <c r="F12" s="100"/>
      <c r="H12" s="100"/>
      <c r="I12" s="100"/>
      <c r="J12" s="100"/>
      <c r="K12" s="100"/>
      <c r="L12" s="100"/>
      <c r="M12" s="100"/>
      <c r="N12" s="100"/>
    </row>
    <row r="13" spans="2:15" s="4" customFormat="1" ht="21.75" customHeight="1" x14ac:dyDescent="0.25">
      <c r="B13" s="152"/>
      <c r="C13" s="100"/>
      <c r="D13" s="100"/>
      <c r="E13" s="100"/>
      <c r="F13" s="100"/>
      <c r="H13" s="100"/>
      <c r="I13" s="100"/>
      <c r="J13" s="100"/>
      <c r="K13" s="100"/>
      <c r="L13" s="100"/>
      <c r="M13" s="100"/>
      <c r="N13" s="100"/>
    </row>
    <row r="14" spans="2:15" s="104" customFormat="1" ht="21.75" customHeight="1" x14ac:dyDescent="0.25">
      <c r="B14" s="152"/>
      <c r="C14" s="102"/>
      <c r="D14" s="102"/>
      <c r="E14" s="102"/>
      <c r="F14" s="102"/>
      <c r="G14" s="102"/>
      <c r="H14" s="102"/>
      <c r="I14" s="102"/>
      <c r="J14" s="102"/>
      <c r="K14" s="102"/>
      <c r="L14" s="102"/>
      <c r="M14" s="102"/>
      <c r="N14" s="102"/>
      <c r="O14" s="103"/>
    </row>
    <row r="15" spans="2:15" ht="21.75" customHeight="1" x14ac:dyDescent="0.25">
      <c r="B15" s="291"/>
    </row>
  </sheetData>
  <hyperlinks>
    <hyperlink ref="B5" r:id="rId1" xr:uid="{820FD922-0B0F-41E7-A1B9-B46F2F5162B6}"/>
    <hyperlink ref="B10" r:id="rId2" xr:uid="{B0BD7B93-97C9-4526-8436-1142B882A248}"/>
    <hyperlink ref="B3" r:id="rId3" xr:uid="{F64C0C0B-CC3D-423A-AF6E-E4B20EC88184}"/>
    <hyperlink ref="B4" r:id="rId4" xr:uid="{4FA97D91-96D4-4813-B985-6E347F687CA1}"/>
  </hyperlinks>
  <pageMargins left="0.23622047244094491" right="0.23622047244094491" top="0.74803149606299213" bottom="0.74803149606299213" header="0.31496062992125984" footer="0.31496062992125984"/>
  <pageSetup paperSize="9" fitToHeight="0" orientation="landscape" useFirstPageNumber="1" r:id="rId5"/>
  <headerFooter scaleWithDoc="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17FD-2D80-419D-882E-BBEE26872281}">
  <sheetPr>
    <tabColor theme="4"/>
    <pageSetUpPr fitToPage="1"/>
  </sheetPr>
  <dimension ref="B2:O27"/>
  <sheetViews>
    <sheetView showGridLines="0" tabSelected="1" showRuler="0" zoomScaleNormal="100" zoomScaleSheetLayoutView="100" workbookViewId="0">
      <selection activeCell="B14" sqref="B14"/>
    </sheetView>
  </sheetViews>
  <sheetFormatPr defaultColWidth="9.140625" defaultRowHeight="15" x14ac:dyDescent="0.25"/>
  <cols>
    <col min="1" max="1" width="3.42578125" style="4" customWidth="1"/>
    <col min="2" max="2" width="142.140625" style="111" customWidth="1"/>
    <col min="3" max="16384" width="9.140625" style="4"/>
  </cols>
  <sheetData>
    <row r="2" spans="2:15" ht="30" customHeight="1" x14ac:dyDescent="0.25">
      <c r="B2" s="112" t="s">
        <v>108</v>
      </c>
      <c r="C2" s="100"/>
      <c r="D2" s="100"/>
      <c r="E2" s="100"/>
      <c r="F2" s="100"/>
      <c r="G2" s="100"/>
      <c r="H2" s="100"/>
      <c r="I2" s="100"/>
      <c r="J2" s="100"/>
      <c r="K2" s="100"/>
      <c r="L2" s="100"/>
      <c r="M2" s="100"/>
      <c r="N2" s="100"/>
    </row>
    <row r="3" spans="2:15" ht="133.5" customHeight="1" x14ac:dyDescent="0.25">
      <c r="B3" s="101" t="s">
        <v>185</v>
      </c>
      <c r="C3" s="100"/>
      <c r="D3" s="100"/>
      <c r="E3" s="100"/>
      <c r="F3" s="100"/>
      <c r="G3" s="100"/>
      <c r="H3" s="100"/>
      <c r="I3" s="100"/>
      <c r="J3" s="100"/>
      <c r="K3" s="100"/>
      <c r="L3" s="100"/>
      <c r="M3" s="100"/>
      <c r="N3" s="100"/>
    </row>
    <row r="4" spans="2:15" s="106" customFormat="1" ht="30" customHeight="1" x14ac:dyDescent="0.25">
      <c r="B4" s="112" t="s">
        <v>109</v>
      </c>
      <c r="C4" s="100"/>
      <c r="D4" s="100"/>
      <c r="E4" s="100"/>
      <c r="F4" s="100"/>
      <c r="G4" s="100"/>
      <c r="H4" s="100"/>
      <c r="I4" s="100"/>
      <c r="J4" s="100"/>
      <c r="K4" s="100"/>
      <c r="L4" s="100"/>
      <c r="M4" s="100"/>
      <c r="N4" s="100"/>
      <c r="O4" s="105"/>
    </row>
    <row r="5" spans="2:15" s="106" customFormat="1" ht="41.25" customHeight="1" x14ac:dyDescent="0.25">
      <c r="B5" s="113" t="s">
        <v>174</v>
      </c>
      <c r="C5" s="100"/>
      <c r="D5" s="100"/>
      <c r="E5" s="100"/>
      <c r="F5" s="100"/>
      <c r="G5" s="100"/>
      <c r="H5" s="100"/>
      <c r="I5" s="100"/>
      <c r="J5" s="100"/>
      <c r="K5" s="100"/>
      <c r="L5" s="100"/>
      <c r="M5" s="100"/>
      <c r="N5" s="100"/>
      <c r="O5" s="105"/>
    </row>
    <row r="6" spans="2:15" ht="33.75" customHeight="1" x14ac:dyDescent="0.25">
      <c r="B6" s="259" t="s">
        <v>175</v>
      </c>
      <c r="C6" s="5"/>
      <c r="D6" s="5"/>
      <c r="E6" s="5"/>
      <c r="F6" s="5"/>
      <c r="G6" s="5"/>
      <c r="H6" s="5"/>
      <c r="I6" s="5"/>
      <c r="J6" s="5"/>
      <c r="K6" s="5"/>
      <c r="L6" s="6"/>
      <c r="M6" s="6"/>
      <c r="N6" s="6"/>
      <c r="O6" s="6"/>
    </row>
    <row r="7" spans="2:15" s="109" customFormat="1" ht="33.75" customHeight="1" x14ac:dyDescent="0.25">
      <c r="B7" s="118" t="s">
        <v>149</v>
      </c>
      <c r="C7" s="107"/>
      <c r="D7" s="107"/>
      <c r="E7" s="107"/>
      <c r="F7" s="107"/>
      <c r="G7" s="107"/>
      <c r="H7" s="107"/>
      <c r="I7" s="107"/>
      <c r="J7" s="107"/>
      <c r="K7" s="107"/>
      <c r="L7" s="108"/>
      <c r="M7" s="108"/>
      <c r="N7" s="108"/>
      <c r="O7" s="108"/>
    </row>
    <row r="8" spans="2:15" s="109" customFormat="1" ht="33.75" customHeight="1" x14ac:dyDescent="0.25">
      <c r="B8" s="356" t="s">
        <v>150</v>
      </c>
      <c r="C8" s="107"/>
      <c r="D8" s="126"/>
      <c r="E8" s="117"/>
      <c r="F8" s="107"/>
      <c r="G8" s="107"/>
      <c r="H8" s="107"/>
      <c r="I8" s="107"/>
      <c r="J8" s="107"/>
      <c r="K8" s="107"/>
      <c r="L8" s="108"/>
      <c r="M8" s="108"/>
      <c r="N8" s="108"/>
      <c r="O8" s="108"/>
    </row>
    <row r="9" spans="2:15" s="109" customFormat="1" ht="101.1" customHeight="1" x14ac:dyDescent="0.25">
      <c r="B9" s="118" t="s">
        <v>200</v>
      </c>
      <c r="C9" s="107"/>
      <c r="D9" s="127"/>
      <c r="E9" s="117"/>
      <c r="F9" s="107"/>
      <c r="G9" s="107"/>
      <c r="H9" s="107"/>
      <c r="I9" s="107"/>
      <c r="J9" s="107"/>
      <c r="K9" s="107"/>
      <c r="L9" s="108"/>
      <c r="M9" s="108"/>
      <c r="N9" s="108"/>
      <c r="O9" s="108"/>
    </row>
    <row r="10" spans="2:15" ht="33.75" customHeight="1" x14ac:dyDescent="0.25">
      <c r="B10" s="357" t="s">
        <v>110</v>
      </c>
      <c r="C10" s="110"/>
      <c r="D10" s="118"/>
      <c r="E10" s="119"/>
      <c r="F10" s="110"/>
      <c r="G10" s="110"/>
      <c r="H10" s="110"/>
      <c r="I10" s="110"/>
      <c r="J10" s="110"/>
      <c r="K10" s="110"/>
      <c r="L10" s="110"/>
      <c r="M10" s="110"/>
      <c r="N10" s="110"/>
      <c r="O10" s="6"/>
    </row>
    <row r="11" spans="2:15" ht="33" customHeight="1" x14ac:dyDescent="0.25">
      <c r="B11" s="364" t="s">
        <v>220</v>
      </c>
      <c r="C11" s="110"/>
      <c r="D11" s="118"/>
      <c r="E11" s="119"/>
      <c r="F11" s="110"/>
      <c r="G11" s="110"/>
      <c r="H11" s="110"/>
      <c r="I11" s="110"/>
      <c r="J11" s="110"/>
      <c r="K11" s="110"/>
      <c r="L11" s="110"/>
      <c r="M11" s="110"/>
      <c r="N11" s="110"/>
      <c r="O11" s="6"/>
    </row>
    <row r="12" spans="2:15" ht="33.75" customHeight="1" x14ac:dyDescent="0.25">
      <c r="B12" s="262" t="s">
        <v>148</v>
      </c>
      <c r="C12" s="110"/>
      <c r="D12" s="118"/>
      <c r="E12" s="119"/>
      <c r="F12" s="110"/>
      <c r="G12" s="110"/>
      <c r="H12" s="110"/>
      <c r="I12" s="110"/>
      <c r="J12" s="110"/>
      <c r="K12" s="110"/>
      <c r="L12" s="110"/>
      <c r="M12" s="110"/>
      <c r="N12" s="110"/>
      <c r="O12" s="6"/>
    </row>
    <row r="13" spans="2:15" ht="33.75" customHeight="1" x14ac:dyDescent="0.25">
      <c r="B13" s="357" t="s">
        <v>111</v>
      </c>
      <c r="C13" s="110"/>
      <c r="D13" s="120"/>
      <c r="E13" s="119"/>
      <c r="F13" s="110"/>
      <c r="G13" s="110"/>
      <c r="H13" s="110"/>
      <c r="I13" s="110"/>
      <c r="J13" s="110"/>
      <c r="K13" s="110"/>
      <c r="L13" s="110"/>
      <c r="M13" s="110"/>
      <c r="N13" s="110"/>
      <c r="O13" s="6"/>
    </row>
    <row r="14" spans="2:15" ht="33" customHeight="1" x14ac:dyDescent="0.25">
      <c r="B14" s="364" t="s">
        <v>211</v>
      </c>
      <c r="C14" s="110"/>
      <c r="D14" s="120"/>
      <c r="E14" s="119"/>
      <c r="F14" s="110"/>
      <c r="G14" s="110"/>
      <c r="H14" s="110"/>
      <c r="I14" s="110"/>
      <c r="J14" s="110"/>
      <c r="K14" s="110"/>
      <c r="L14" s="110"/>
      <c r="M14" s="110"/>
      <c r="N14" s="110"/>
      <c r="O14" s="6"/>
    </row>
    <row r="15" spans="2:15" ht="33.75" customHeight="1" x14ac:dyDescent="0.25">
      <c r="B15" s="357" t="s">
        <v>112</v>
      </c>
      <c r="C15" s="110"/>
      <c r="D15" s="120"/>
      <c r="E15" s="119"/>
      <c r="F15" s="110"/>
      <c r="G15" s="110"/>
      <c r="H15" s="110"/>
      <c r="I15" s="110"/>
      <c r="J15" s="110"/>
      <c r="K15" s="110"/>
      <c r="L15" s="110"/>
      <c r="M15" s="110"/>
      <c r="N15" s="110"/>
      <c r="O15" s="6"/>
    </row>
    <row r="16" spans="2:15" ht="46.5" customHeight="1" x14ac:dyDescent="0.25">
      <c r="B16" s="262" t="s">
        <v>146</v>
      </c>
      <c r="C16" s="110"/>
      <c r="D16" s="120"/>
      <c r="E16" s="119"/>
      <c r="F16" s="110"/>
      <c r="G16" s="110"/>
      <c r="H16" s="110"/>
      <c r="I16" s="110"/>
      <c r="J16" s="110"/>
      <c r="K16" s="110"/>
      <c r="L16" s="110"/>
      <c r="M16" s="110"/>
      <c r="N16" s="110"/>
      <c r="O16" s="6"/>
    </row>
    <row r="17" spans="2:5" s="106" customFormat="1" ht="30" customHeight="1" x14ac:dyDescent="0.25">
      <c r="B17" s="263" t="s">
        <v>176</v>
      </c>
      <c r="D17" s="128"/>
      <c r="E17" s="28"/>
    </row>
    <row r="18" spans="2:5" s="104" customFormat="1" ht="70.5" customHeight="1" x14ac:dyDescent="0.25">
      <c r="B18" s="114" t="s">
        <v>152</v>
      </c>
      <c r="D18" s="129"/>
      <c r="E18" s="130"/>
    </row>
    <row r="19" spans="2:5" s="104" customFormat="1" ht="30" customHeight="1" x14ac:dyDescent="0.25">
      <c r="B19" s="263" t="s">
        <v>177</v>
      </c>
      <c r="D19" s="130"/>
      <c r="E19" s="130"/>
    </row>
    <row r="20" spans="2:5" s="264" customFormat="1" ht="70.5" customHeight="1" x14ac:dyDescent="0.25">
      <c r="B20" s="128" t="s">
        <v>199</v>
      </c>
      <c r="D20" s="265"/>
      <c r="E20" s="265"/>
    </row>
    <row r="21" spans="2:5" ht="30" customHeight="1" x14ac:dyDescent="0.25">
      <c r="B21" s="358" t="s">
        <v>151</v>
      </c>
      <c r="D21" s="131"/>
      <c r="E21" s="131"/>
    </row>
    <row r="22" spans="2:5" ht="50.25" customHeight="1" x14ac:dyDescent="0.25">
      <c r="B22" s="115" t="s">
        <v>182</v>
      </c>
    </row>
    <row r="23" spans="2:5" ht="33.75" customHeight="1" x14ac:dyDescent="0.25">
      <c r="B23" s="359" t="s">
        <v>153</v>
      </c>
    </row>
    <row r="24" spans="2:5" ht="33.75" customHeight="1" x14ac:dyDescent="0.25">
      <c r="B24" s="121" t="s">
        <v>179</v>
      </c>
    </row>
    <row r="25" spans="2:5" ht="84.75" customHeight="1" x14ac:dyDescent="0.25">
      <c r="B25" s="115" t="s">
        <v>180</v>
      </c>
    </row>
    <row r="26" spans="2:5" s="116" customFormat="1" ht="33.75" customHeight="1" x14ac:dyDescent="0.25">
      <c r="B26" s="121" t="s">
        <v>113</v>
      </c>
    </row>
    <row r="27" spans="2:5" ht="84.75" customHeight="1" x14ac:dyDescent="0.25">
      <c r="B27" s="115" t="s">
        <v>181</v>
      </c>
    </row>
  </sheetData>
  <hyperlinks>
    <hyperlink ref="B14" r:id="rId1" xr:uid="{2F8D2FE6-C1BD-49DB-AF55-8B3AEB4E17AF}"/>
    <hyperlink ref="B11" r:id="rId2" xr:uid="{4A4D058A-B620-432D-84C4-B6EEF31B6784}"/>
  </hyperlinks>
  <pageMargins left="0.23622047244094491" right="0.23622047244094491" top="0.74803149606299213" bottom="0.74803149606299213" header="0.31496062992125984" footer="0.31496062992125984"/>
  <pageSetup paperSize="9" scale="99" firstPageNumber="2" fitToHeight="0" orientation="landscape" useFirstPageNumber="1" r:id="rId3"/>
  <headerFooter scaleWithDoc="0">
    <oddFooter>&amp;R&amp;P</oddFooter>
  </headerFooter>
  <rowBreaks count="3" manualBreakCount="3">
    <brk id="3" min="1" max="1" man="1"/>
    <brk id="9" min="1" max="1" man="1"/>
    <brk id="20" min="1" max="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4ECB-7D4A-48D7-88E0-AF03F0A1D3AB}">
  <sheetPr>
    <tabColor theme="4"/>
    <pageSetUpPr fitToPage="1"/>
  </sheetPr>
  <dimension ref="A2:CZ48"/>
  <sheetViews>
    <sheetView showGridLines="0" topLeftCell="A46" zoomScale="70" zoomScaleNormal="70" zoomScaleSheetLayoutView="100" workbookViewId="0">
      <selection activeCell="L9" sqref="L9"/>
    </sheetView>
  </sheetViews>
  <sheetFormatPr defaultColWidth="9.140625" defaultRowHeight="12.75" x14ac:dyDescent="0.2"/>
  <cols>
    <col min="1" max="1" width="3.42578125" style="50" customWidth="1"/>
    <col min="2" max="2" width="22.7109375" style="3" customWidth="1"/>
    <col min="3" max="4" width="22.7109375" style="49" customWidth="1"/>
    <col min="5" max="5" width="24.85546875" style="49" customWidth="1"/>
    <col min="6" max="11" width="22.7109375" style="49" customWidth="1"/>
    <col min="12" max="12" width="37" style="49" customWidth="1"/>
    <col min="13" max="13" width="18.85546875" style="49" bestFit="1" customWidth="1"/>
    <col min="14" max="14" width="24.7109375" style="49" customWidth="1"/>
    <col min="15" max="16" width="9.140625" style="49"/>
    <col min="17" max="17" width="9.140625" style="50"/>
    <col min="18" max="18" width="18.28515625" style="49" bestFit="1" customWidth="1"/>
    <col min="19" max="19" width="19.42578125" style="49" bestFit="1" customWidth="1"/>
    <col min="20" max="16384" width="9.140625" style="49"/>
  </cols>
  <sheetData>
    <row r="2" spans="1:104" s="99" customFormat="1" ht="18.75" thickBot="1" x14ac:dyDescent="0.3">
      <c r="B2" s="437" t="s">
        <v>107</v>
      </c>
      <c r="C2" s="437"/>
      <c r="D2" s="437"/>
      <c r="E2" s="437"/>
      <c r="F2" s="437"/>
      <c r="G2" s="290"/>
      <c r="H2" s="98"/>
      <c r="I2" s="98"/>
      <c r="J2" s="98"/>
      <c r="K2" s="98"/>
      <c r="L2" s="98"/>
    </row>
    <row r="3" spans="1:104" s="51" customFormat="1" ht="18" customHeight="1" thickBot="1" x14ac:dyDescent="0.25">
      <c r="A3" s="50"/>
      <c r="B3" s="438" t="s">
        <v>167</v>
      </c>
      <c r="C3" s="439"/>
      <c r="D3" s="439"/>
      <c r="E3" s="439"/>
      <c r="F3" s="439"/>
      <c r="G3" s="439"/>
      <c r="H3" s="439"/>
      <c r="I3" s="439"/>
      <c r="J3" s="439"/>
      <c r="K3" s="439"/>
      <c r="L3" s="440"/>
      <c r="M3" s="50"/>
      <c r="N3" s="50"/>
      <c r="O3" s="50"/>
      <c r="P3" s="50"/>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row>
    <row r="4" spans="1:104" s="46" customFormat="1" ht="26.25" customHeight="1" x14ac:dyDescent="0.2">
      <c r="A4" s="52"/>
      <c r="B4" s="132"/>
      <c r="C4" s="132"/>
      <c r="D4" s="132"/>
      <c r="E4" s="304"/>
      <c r="F4" s="306" t="s">
        <v>168</v>
      </c>
      <c r="G4" s="141" t="s">
        <v>2</v>
      </c>
      <c r="H4" s="141" t="s">
        <v>23</v>
      </c>
      <c r="I4" s="354" t="s">
        <v>3</v>
      </c>
      <c r="J4" s="141" t="s">
        <v>24</v>
      </c>
      <c r="K4" s="355" t="s">
        <v>4</v>
      </c>
      <c r="L4" s="431" t="s">
        <v>212</v>
      </c>
      <c r="M4" s="52"/>
      <c r="N4" s="52"/>
      <c r="O4" s="52"/>
      <c r="P4" s="52"/>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row>
    <row r="5" spans="1:104" s="43" customFormat="1" ht="34.5" customHeight="1" thickBot="1" x14ac:dyDescent="0.25">
      <c r="A5" s="63"/>
      <c r="B5" s="134"/>
      <c r="C5" s="134"/>
      <c r="D5" s="134"/>
      <c r="E5" s="365" t="s">
        <v>154</v>
      </c>
      <c r="F5" s="307">
        <f>COUNTIF(I14:I304,"*Green*")</f>
        <v>11</v>
      </c>
      <c r="G5" s="307">
        <f xml:space="preserve"> SUMIF(I14:I304, "Green",J14:J304)</f>
        <v>11</v>
      </c>
      <c r="H5" s="308">
        <f>IFERROR(G5/C9,0)</f>
        <v>0.31428571428571428</v>
      </c>
      <c r="I5" s="349">
        <f xml:space="preserve"> SUMIF(I14:I304, "Green",K14:K304)</f>
        <v>16</v>
      </c>
      <c r="J5" s="308">
        <f>IFERROR(I5/D9,0)</f>
        <v>0.38095238095238093</v>
      </c>
      <c r="K5" s="393" t="s">
        <v>5</v>
      </c>
      <c r="L5" s="309" t="str">
        <f>IF(OR(AND(H5&gt;49%, J5&gt;49%)), "Yes","No")</f>
        <v>No</v>
      </c>
      <c r="M5" s="49"/>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row>
    <row r="6" spans="1:104" s="43" customFormat="1" ht="34.5" customHeight="1" thickBot="1" x14ac:dyDescent="0.25">
      <c r="A6" s="63"/>
      <c r="B6" s="134"/>
      <c r="C6" s="135" t="s">
        <v>32</v>
      </c>
      <c r="D6" s="136" t="s">
        <v>33</v>
      </c>
      <c r="E6" s="391" t="s">
        <v>155</v>
      </c>
      <c r="F6" s="310">
        <f>COUNTIF(I14:I304,"*Amber*")</f>
        <v>7</v>
      </c>
      <c r="G6" s="310">
        <f xml:space="preserve"> SUMIF(I14:I304, "Amber",J14:J304)</f>
        <v>7</v>
      </c>
      <c r="H6" s="310">
        <f>IFG6/C9</f>
        <v>0</v>
      </c>
      <c r="I6" s="310">
        <f xml:space="preserve"> SUMIF(I14:I304, "Amber",K14:K304)</f>
        <v>9</v>
      </c>
      <c r="J6" s="392">
        <f>IFERROR(I6/D9,0)</f>
        <v>0.21428571428571427</v>
      </c>
      <c r="K6" s="384" t="s">
        <v>37</v>
      </c>
      <c r="L6" s="423" t="s">
        <v>37</v>
      </c>
      <c r="M6" s="49"/>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row>
    <row r="7" spans="1:104" s="43" customFormat="1" ht="46.5" customHeight="1" x14ac:dyDescent="0.2">
      <c r="A7" s="63"/>
      <c r="B7" s="44" t="s">
        <v>34</v>
      </c>
      <c r="C7" s="45">
        <f>SUMIFS(J13:J303,C13:C303,"*Food*")</f>
        <v>23</v>
      </c>
      <c r="D7" s="137">
        <f>SUMIFS(K13:K303,C13:C303,"*Food*")</f>
        <v>23</v>
      </c>
      <c r="E7" s="434" t="s">
        <v>192</v>
      </c>
      <c r="F7" s="385">
        <f>COUNTIFS(G14:G303,"*Yes*",C14:C303,"*Drink*",I14:I303,"*Amber*")</f>
        <v>2</v>
      </c>
      <c r="G7" s="386">
        <f>SUMIFS(J14:J303,G14:G303,"*Yes*",I14:I303, "*Amber*",C14:C303,"*Drink*")</f>
        <v>2</v>
      </c>
      <c r="H7" s="387">
        <f xml:space="preserve"> IFERROR(G7/C8,0)</f>
        <v>0.16666666666666666</v>
      </c>
      <c r="I7" s="388">
        <f>SUMIFS(K14:K303,G14:G303,"*Yes*",I14:I303,"*Amber*",C14:C303,"*Drink*")</f>
        <v>4</v>
      </c>
      <c r="J7" s="387">
        <f>IFERROR(I7/D8,0)</f>
        <v>0.21052631578947367</v>
      </c>
      <c r="K7" s="389" t="s">
        <v>36</v>
      </c>
      <c r="L7" s="390" t="str">
        <f>IF((AND(H7&lt;26%,J7&lt;26%)),"Yes","No")</f>
        <v>Yes</v>
      </c>
      <c r="M7" s="49"/>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row>
    <row r="8" spans="1:104" s="43" customFormat="1" ht="46.5" customHeight="1" x14ac:dyDescent="0.2">
      <c r="A8" s="63"/>
      <c r="B8" s="138" t="s">
        <v>35</v>
      </c>
      <c r="C8" s="139">
        <f>SUMIFS(J13:J303,C13:C303,"*Drink*")</f>
        <v>12</v>
      </c>
      <c r="D8" s="137">
        <f>SUMIFS(K13:K303,C13:C303,"*Drink*")</f>
        <v>19</v>
      </c>
      <c r="E8" s="416" t="s">
        <v>193</v>
      </c>
      <c r="F8" s="404">
        <f>COUNTIFS(I14:I304,"Red",C14:C304,"Drink")</f>
        <v>1</v>
      </c>
      <c r="G8" s="405">
        <f xml:space="preserve"> SUMIFS(J14:J304,I14:I304,"Red",C14:C304,"Drink")</f>
        <v>1</v>
      </c>
      <c r="H8" s="406">
        <f>IFERROR(G8/C9,0)</f>
        <v>2.8571428571428571E-2</v>
      </c>
      <c r="I8" s="407">
        <f xml:space="preserve"> SUMIFS(K14:K304,I14:I304,"Red",C14:C304,"Drink")</f>
        <v>1</v>
      </c>
      <c r="J8" s="406">
        <f>IFERROR(I8/D9,0)</f>
        <v>2.3809523809523808E-2</v>
      </c>
      <c r="K8" s="408" t="s">
        <v>28</v>
      </c>
      <c r="L8" s="404" t="str">
        <f>IF((AND(H8=0%,J8=0%)),"Yes","No")</f>
        <v>No</v>
      </c>
      <c r="M8" s="49"/>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row>
    <row r="9" spans="1:104" s="43" customFormat="1" ht="41.45" customHeight="1" thickBot="1" x14ac:dyDescent="0.25">
      <c r="A9" s="63"/>
      <c r="B9" s="140" t="s">
        <v>171</v>
      </c>
      <c r="C9" s="297">
        <f>SUM(C7,C8)</f>
        <v>35</v>
      </c>
      <c r="D9" s="298">
        <f>SUM(D7,D8)</f>
        <v>42</v>
      </c>
      <c r="E9" s="417" t="s">
        <v>194</v>
      </c>
      <c r="F9" s="409">
        <f>COUNTIFS(I14:I304,"Red",C14:C304,"Food")</f>
        <v>16</v>
      </c>
      <c r="G9" s="409">
        <f xml:space="preserve"> SUMIFS(J14:J304,I14:I304,"Red",C14:C304,"Food")</f>
        <v>16</v>
      </c>
      <c r="H9" s="410">
        <f>IFERROR(G9/C7,0)</f>
        <v>0.69565217391304346</v>
      </c>
      <c r="I9" s="409">
        <f xml:space="preserve"> SUMIFS(K14:K304,I14:I304,"Red",C14:C304,"Food")</f>
        <v>16</v>
      </c>
      <c r="J9" s="411">
        <f>IFERROR(I9/D9,0)</f>
        <v>0.38095238095238093</v>
      </c>
      <c r="K9" s="412" t="s">
        <v>6</v>
      </c>
      <c r="L9" s="413" t="str">
        <f>IF((AND(H9&lt;21%,J9&lt;21%)),"Yes","No")</f>
        <v>No</v>
      </c>
      <c r="M9" s="49"/>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row>
    <row r="10" spans="1:104" s="43" customFormat="1" ht="34.5" customHeight="1" thickBot="1" x14ac:dyDescent="0.25">
      <c r="A10" s="63"/>
      <c r="E10" s="332"/>
      <c r="F10" s="332"/>
      <c r="G10" s="332"/>
      <c r="H10" s="332"/>
      <c r="I10" s="332"/>
      <c r="J10" s="441" t="s">
        <v>213</v>
      </c>
      <c r="K10" s="442"/>
      <c r="L10" s="350" t="str">
        <f>IF((AND(L5="Yes",L7="Yes",L8="Yes", L9="Yes")),"Yes","No")</f>
        <v>No</v>
      </c>
      <c r="M10" s="49"/>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row>
    <row r="11" spans="1:104" s="43" customFormat="1" ht="34.5" customHeight="1" x14ac:dyDescent="0.2">
      <c r="A11" s="63"/>
      <c r="B11" s="151"/>
      <c r="C11" s="50"/>
      <c r="D11" s="313"/>
      <c r="M11" s="49"/>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row>
    <row r="12" spans="1:104" s="63" customFormat="1" x14ac:dyDescent="0.2">
      <c r="B12" s="50"/>
      <c r="C12" s="280"/>
      <c r="D12" s="280"/>
      <c r="E12" s="280"/>
      <c r="F12" s="280"/>
      <c r="G12" s="280"/>
      <c r="H12" s="280"/>
      <c r="I12" s="280"/>
      <c r="J12" s="50"/>
      <c r="K12" s="280"/>
      <c r="L12" s="281"/>
      <c r="N12" s="50"/>
      <c r="O12" s="50"/>
      <c r="P12" s="50"/>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row>
    <row r="13" spans="1:104" s="53" customFormat="1" ht="57" customHeight="1" x14ac:dyDescent="0.2">
      <c r="A13" s="52"/>
      <c r="B13" s="89" t="s">
        <v>7</v>
      </c>
      <c r="C13" s="92" t="s">
        <v>17</v>
      </c>
      <c r="D13" s="91" t="s">
        <v>8</v>
      </c>
      <c r="E13" s="91" t="s">
        <v>9</v>
      </c>
      <c r="F13" s="353" t="s">
        <v>178</v>
      </c>
      <c r="G13" s="353" t="s">
        <v>169</v>
      </c>
      <c r="H13" s="91" t="s">
        <v>39</v>
      </c>
      <c r="I13" s="274" t="s">
        <v>40</v>
      </c>
      <c r="J13" s="89" t="s">
        <v>10</v>
      </c>
      <c r="K13" s="277" t="s">
        <v>11</v>
      </c>
      <c r="L13" s="90" t="s">
        <v>12</v>
      </c>
      <c r="M13" s="52"/>
      <c r="N13" s="52"/>
      <c r="O13" s="52"/>
      <c r="P13" s="52"/>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153"/>
      <c r="CR13" s="153"/>
      <c r="CS13" s="153"/>
      <c r="CT13" s="153"/>
      <c r="CU13" s="153"/>
      <c r="CV13" s="153"/>
      <c r="CW13" s="153"/>
      <c r="CX13" s="153"/>
      <c r="CY13" s="153"/>
      <c r="CZ13" s="153"/>
    </row>
    <row r="14" spans="1:104" ht="26.25" customHeight="1" x14ac:dyDescent="0.2">
      <c r="B14" s="64" t="s">
        <v>14</v>
      </c>
      <c r="C14" s="65" t="s">
        <v>19</v>
      </c>
      <c r="D14" s="66" t="s">
        <v>54</v>
      </c>
      <c r="E14" s="66" t="s">
        <v>67</v>
      </c>
      <c r="F14" s="65" t="s">
        <v>37</v>
      </c>
      <c r="G14" s="65"/>
      <c r="H14" s="65" t="s">
        <v>60</v>
      </c>
      <c r="I14" s="275" t="s">
        <v>13</v>
      </c>
      <c r="J14" s="65">
        <v>1</v>
      </c>
      <c r="K14" s="278">
        <v>1</v>
      </c>
      <c r="L14" s="47"/>
      <c r="M14" s="50"/>
      <c r="N14" s="55"/>
      <c r="O14" s="55"/>
      <c r="P14" s="50"/>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row>
    <row r="15" spans="1:104" ht="26.25" customHeight="1" x14ac:dyDescent="0.2">
      <c r="B15" s="64" t="s">
        <v>14</v>
      </c>
      <c r="C15" s="65" t="s">
        <v>19</v>
      </c>
      <c r="D15" s="66" t="s">
        <v>54</v>
      </c>
      <c r="E15" s="65" t="s">
        <v>68</v>
      </c>
      <c r="F15" s="65" t="s">
        <v>37</v>
      </c>
      <c r="G15" s="65"/>
      <c r="H15" s="65" t="s">
        <v>60</v>
      </c>
      <c r="I15" s="275" t="s">
        <v>13</v>
      </c>
      <c r="J15" s="65">
        <v>1</v>
      </c>
      <c r="K15" s="278">
        <v>1</v>
      </c>
      <c r="L15" s="48"/>
      <c r="M15" s="50"/>
      <c r="N15" s="55"/>
      <c r="O15" s="55"/>
      <c r="P15" s="50"/>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row>
    <row r="16" spans="1:104" ht="26.25" customHeight="1" x14ac:dyDescent="0.2">
      <c r="B16" s="64" t="s">
        <v>14</v>
      </c>
      <c r="C16" s="67" t="s">
        <v>19</v>
      </c>
      <c r="D16" s="66" t="s">
        <v>55</v>
      </c>
      <c r="E16" s="68" t="s">
        <v>56</v>
      </c>
      <c r="F16" s="65" t="s">
        <v>37</v>
      </c>
      <c r="G16" s="67"/>
      <c r="H16" s="68" t="s">
        <v>16</v>
      </c>
      <c r="I16" s="276" t="s">
        <v>15</v>
      </c>
      <c r="J16" s="65">
        <v>1</v>
      </c>
      <c r="K16" s="278">
        <v>1</v>
      </c>
      <c r="L16" s="54"/>
      <c r="M16" s="50"/>
      <c r="N16" s="55"/>
      <c r="O16" s="55"/>
      <c r="P16" s="50"/>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row>
    <row r="17" spans="2:19" ht="26.25" customHeight="1" x14ac:dyDescent="0.2">
      <c r="B17" s="64" t="s">
        <v>14</v>
      </c>
      <c r="C17" s="67" t="s">
        <v>19</v>
      </c>
      <c r="D17" s="66" t="s">
        <v>101</v>
      </c>
      <c r="E17" s="68" t="s">
        <v>57</v>
      </c>
      <c r="F17" s="65" t="s">
        <v>37</v>
      </c>
      <c r="G17" s="67"/>
      <c r="H17" s="68" t="s">
        <v>16</v>
      </c>
      <c r="I17" s="276" t="s">
        <v>20</v>
      </c>
      <c r="J17" s="65">
        <v>1</v>
      </c>
      <c r="K17" s="278">
        <v>1</v>
      </c>
      <c r="L17" s="54"/>
      <c r="M17" s="50"/>
      <c r="N17" s="55"/>
      <c r="O17" s="55"/>
      <c r="P17" s="50"/>
    </row>
    <row r="18" spans="2:19" ht="26.25" customHeight="1" x14ac:dyDescent="0.2">
      <c r="B18" s="64" t="s">
        <v>14</v>
      </c>
      <c r="C18" s="67" t="s">
        <v>19</v>
      </c>
      <c r="D18" s="66" t="s">
        <v>58</v>
      </c>
      <c r="E18" s="68" t="s">
        <v>66</v>
      </c>
      <c r="F18" s="65" t="s">
        <v>37</v>
      </c>
      <c r="G18" s="67"/>
      <c r="H18" s="68" t="s">
        <v>16</v>
      </c>
      <c r="I18" s="276" t="s">
        <v>15</v>
      </c>
      <c r="J18" s="65">
        <v>1</v>
      </c>
      <c r="K18" s="278">
        <v>1</v>
      </c>
      <c r="L18" s="54"/>
      <c r="M18" s="50"/>
      <c r="N18" s="55"/>
      <c r="O18" s="55"/>
      <c r="P18" s="50"/>
    </row>
    <row r="19" spans="2:19" ht="26.25" customHeight="1" x14ac:dyDescent="0.2">
      <c r="B19" s="64" t="s">
        <v>14</v>
      </c>
      <c r="C19" s="67" t="s">
        <v>19</v>
      </c>
      <c r="D19" s="66" t="s">
        <v>41</v>
      </c>
      <c r="E19" s="68" t="s">
        <v>59</v>
      </c>
      <c r="F19" s="65" t="s">
        <v>37</v>
      </c>
      <c r="G19" s="67"/>
      <c r="H19" s="68" t="s">
        <v>42</v>
      </c>
      <c r="I19" s="276" t="s">
        <v>13</v>
      </c>
      <c r="J19" s="65">
        <v>1</v>
      </c>
      <c r="K19" s="278">
        <v>1</v>
      </c>
      <c r="L19" s="54"/>
      <c r="M19" s="56"/>
      <c r="N19" s="57"/>
      <c r="O19" s="57"/>
      <c r="P19" s="56"/>
      <c r="Q19" s="56"/>
    </row>
    <row r="20" spans="2:19" ht="26.25" customHeight="1" x14ac:dyDescent="0.2">
      <c r="B20" s="64" t="s">
        <v>14</v>
      </c>
      <c r="C20" s="68" t="s">
        <v>19</v>
      </c>
      <c r="D20" s="66" t="s">
        <v>58</v>
      </c>
      <c r="E20" s="68" t="s">
        <v>61</v>
      </c>
      <c r="F20" s="65" t="s">
        <v>37</v>
      </c>
      <c r="G20" s="67"/>
      <c r="H20" s="68" t="s">
        <v>48</v>
      </c>
      <c r="I20" s="276" t="s">
        <v>15</v>
      </c>
      <c r="J20" s="65">
        <v>1</v>
      </c>
      <c r="K20" s="278">
        <v>1</v>
      </c>
      <c r="L20" s="54"/>
      <c r="M20" s="56"/>
      <c r="N20" s="57"/>
      <c r="O20" s="57"/>
      <c r="P20" s="56"/>
      <c r="Q20" s="56"/>
    </row>
    <row r="21" spans="2:19" ht="26.25" customHeight="1" x14ac:dyDescent="0.2">
      <c r="B21" s="64" t="s">
        <v>14</v>
      </c>
      <c r="C21" s="68" t="s">
        <v>19</v>
      </c>
      <c r="D21" s="66" t="s">
        <v>58</v>
      </c>
      <c r="E21" s="69" t="s">
        <v>62</v>
      </c>
      <c r="F21" s="65" t="s">
        <v>37</v>
      </c>
      <c r="G21" s="67"/>
      <c r="H21" s="68" t="s">
        <v>51</v>
      </c>
      <c r="I21" s="276" t="s">
        <v>15</v>
      </c>
      <c r="J21" s="65">
        <v>1</v>
      </c>
      <c r="K21" s="278">
        <v>1</v>
      </c>
      <c r="L21" s="54"/>
      <c r="M21" s="58"/>
      <c r="N21" s="59"/>
      <c r="O21" s="59"/>
      <c r="P21" s="60"/>
      <c r="Q21" s="61"/>
    </row>
    <row r="22" spans="2:19" ht="26.25" customHeight="1" x14ac:dyDescent="0.2">
      <c r="B22" s="64" t="s">
        <v>14</v>
      </c>
      <c r="C22" s="68" t="s">
        <v>19</v>
      </c>
      <c r="D22" s="66" t="s">
        <v>63</v>
      </c>
      <c r="E22" s="68" t="s">
        <v>64</v>
      </c>
      <c r="F22" s="65" t="s">
        <v>37</v>
      </c>
      <c r="G22" s="67"/>
      <c r="H22" s="68" t="s">
        <v>51</v>
      </c>
      <c r="I22" s="276" t="s">
        <v>15</v>
      </c>
      <c r="J22" s="65">
        <v>1</v>
      </c>
      <c r="K22" s="278">
        <v>1</v>
      </c>
      <c r="L22" s="54"/>
      <c r="M22" s="56"/>
      <c r="N22" s="58"/>
      <c r="O22" s="56"/>
      <c r="P22" s="56"/>
      <c r="Q22" s="56"/>
      <c r="R22" s="56"/>
      <c r="S22" s="56"/>
    </row>
    <row r="23" spans="2:19" ht="26.25" customHeight="1" x14ac:dyDescent="0.2">
      <c r="B23" s="64" t="s">
        <v>14</v>
      </c>
      <c r="C23" s="68" t="s">
        <v>19</v>
      </c>
      <c r="D23" s="66" t="s">
        <v>58</v>
      </c>
      <c r="E23" s="68" t="s">
        <v>65</v>
      </c>
      <c r="F23" s="65" t="s">
        <v>37</v>
      </c>
      <c r="G23" s="67"/>
      <c r="H23" s="68" t="s">
        <v>16</v>
      </c>
      <c r="I23" s="276" t="s">
        <v>15</v>
      </c>
      <c r="J23" s="65">
        <v>1</v>
      </c>
      <c r="K23" s="278">
        <v>1</v>
      </c>
      <c r="L23" s="54"/>
      <c r="M23" s="56"/>
      <c r="N23" s="58"/>
      <c r="O23" s="56"/>
      <c r="P23" s="56"/>
      <c r="Q23" s="56"/>
      <c r="R23" s="56"/>
      <c r="S23" s="56"/>
    </row>
    <row r="24" spans="2:19" ht="26.25" customHeight="1" x14ac:dyDescent="0.2">
      <c r="B24" s="64" t="s">
        <v>14</v>
      </c>
      <c r="C24" s="68" t="s">
        <v>19</v>
      </c>
      <c r="D24" s="69" t="s">
        <v>69</v>
      </c>
      <c r="E24" s="69" t="s">
        <v>70</v>
      </c>
      <c r="F24" s="65" t="s">
        <v>37</v>
      </c>
      <c r="G24" s="69"/>
      <c r="H24" s="68" t="s">
        <v>44</v>
      </c>
      <c r="I24" s="276" t="s">
        <v>15</v>
      </c>
      <c r="J24" s="69">
        <v>1</v>
      </c>
      <c r="K24" s="279">
        <v>1</v>
      </c>
      <c r="L24" s="54"/>
      <c r="M24" s="56"/>
      <c r="N24" s="58"/>
      <c r="O24" s="56"/>
      <c r="P24" s="56"/>
      <c r="Q24" s="56"/>
      <c r="R24" s="56"/>
      <c r="S24" s="56"/>
    </row>
    <row r="25" spans="2:19" ht="26.25" customHeight="1" x14ac:dyDescent="0.2">
      <c r="B25" s="64" t="s">
        <v>14</v>
      </c>
      <c r="C25" s="68" t="s">
        <v>19</v>
      </c>
      <c r="D25" s="69" t="s">
        <v>71</v>
      </c>
      <c r="E25" s="69" t="s">
        <v>72</v>
      </c>
      <c r="F25" s="65" t="s">
        <v>37</v>
      </c>
      <c r="G25" s="69"/>
      <c r="H25" s="68" t="s">
        <v>44</v>
      </c>
      <c r="I25" s="276" t="s">
        <v>15</v>
      </c>
      <c r="J25" s="69">
        <v>1</v>
      </c>
      <c r="K25" s="279">
        <v>1</v>
      </c>
      <c r="L25" s="54"/>
      <c r="M25" s="50"/>
      <c r="N25" s="50"/>
      <c r="O25" s="50"/>
      <c r="P25" s="50"/>
      <c r="R25" s="50"/>
      <c r="S25" s="56"/>
    </row>
    <row r="26" spans="2:19" ht="26.25" customHeight="1" x14ac:dyDescent="0.2">
      <c r="B26" s="64" t="s">
        <v>14</v>
      </c>
      <c r="C26" s="68" t="s">
        <v>19</v>
      </c>
      <c r="D26" s="69" t="s">
        <v>58</v>
      </c>
      <c r="E26" s="69" t="s">
        <v>73</v>
      </c>
      <c r="F26" s="65" t="s">
        <v>37</v>
      </c>
      <c r="G26" s="69"/>
      <c r="H26" s="68" t="s">
        <v>16</v>
      </c>
      <c r="I26" s="276" t="s">
        <v>15</v>
      </c>
      <c r="J26" s="69">
        <v>1</v>
      </c>
      <c r="K26" s="279">
        <v>1</v>
      </c>
      <c r="L26" s="54"/>
      <c r="M26" s="50"/>
      <c r="N26" s="50"/>
      <c r="O26" s="50"/>
      <c r="P26" s="56"/>
      <c r="Q26" s="56"/>
      <c r="R26" s="56"/>
      <c r="S26" s="56"/>
    </row>
    <row r="27" spans="2:19" ht="26.25" customHeight="1" x14ac:dyDescent="0.2">
      <c r="B27" s="64" t="s">
        <v>14</v>
      </c>
      <c r="C27" s="68" t="s">
        <v>19</v>
      </c>
      <c r="D27" s="69" t="s">
        <v>58</v>
      </c>
      <c r="E27" s="69" t="s">
        <v>74</v>
      </c>
      <c r="F27" s="65" t="s">
        <v>37</v>
      </c>
      <c r="G27" s="69"/>
      <c r="H27" s="68" t="s">
        <v>16</v>
      </c>
      <c r="I27" s="276" t="s">
        <v>15</v>
      </c>
      <c r="J27" s="69">
        <v>1</v>
      </c>
      <c r="K27" s="279">
        <v>1</v>
      </c>
      <c r="L27" s="54"/>
      <c r="M27" s="50"/>
      <c r="N27" s="50"/>
      <c r="O27" s="50"/>
      <c r="P27" s="59"/>
      <c r="Q27" s="59"/>
      <c r="R27" s="60"/>
      <c r="S27" s="56"/>
    </row>
    <row r="28" spans="2:19" ht="26.25" customHeight="1" x14ac:dyDescent="0.2">
      <c r="B28" s="64" t="s">
        <v>14</v>
      </c>
      <c r="C28" s="67" t="s">
        <v>19</v>
      </c>
      <c r="D28" s="66" t="s">
        <v>75</v>
      </c>
      <c r="E28" s="68" t="s">
        <v>76</v>
      </c>
      <c r="F28" s="65" t="s">
        <v>37</v>
      </c>
      <c r="G28" s="67"/>
      <c r="H28" s="68" t="s">
        <v>42</v>
      </c>
      <c r="I28" s="276" t="s">
        <v>13</v>
      </c>
      <c r="J28" s="65">
        <v>1</v>
      </c>
      <c r="K28" s="278">
        <v>1</v>
      </c>
      <c r="L28" s="54"/>
      <c r="M28" s="50"/>
      <c r="N28" s="50"/>
      <c r="O28" s="50"/>
      <c r="P28" s="56"/>
      <c r="Q28" s="56"/>
      <c r="R28" s="56"/>
      <c r="S28" s="56"/>
    </row>
    <row r="29" spans="2:19" ht="26.25" customHeight="1" x14ac:dyDescent="0.2">
      <c r="B29" s="64" t="s">
        <v>14</v>
      </c>
      <c r="C29" s="67" t="s">
        <v>18</v>
      </c>
      <c r="D29" s="66" t="s">
        <v>77</v>
      </c>
      <c r="E29" s="68" t="s">
        <v>78</v>
      </c>
      <c r="F29" s="67">
        <v>600</v>
      </c>
      <c r="G29" s="67" t="s">
        <v>100</v>
      </c>
      <c r="H29" s="68" t="s">
        <v>88</v>
      </c>
      <c r="I29" s="276" t="s">
        <v>13</v>
      </c>
      <c r="J29" s="65">
        <v>1</v>
      </c>
      <c r="K29" s="278">
        <v>2</v>
      </c>
      <c r="L29" s="54"/>
      <c r="M29" s="56"/>
      <c r="N29" s="50"/>
      <c r="O29" s="56"/>
      <c r="P29" s="56"/>
      <c r="Q29" s="56"/>
      <c r="R29" s="56"/>
      <c r="S29" s="56"/>
    </row>
    <row r="30" spans="2:19" ht="26.25" customHeight="1" x14ac:dyDescent="0.2">
      <c r="B30" s="64" t="s">
        <v>14</v>
      </c>
      <c r="C30" s="67" t="s">
        <v>18</v>
      </c>
      <c r="D30" s="66" t="s">
        <v>79</v>
      </c>
      <c r="E30" s="68" t="s">
        <v>80</v>
      </c>
      <c r="F30" s="67">
        <v>600</v>
      </c>
      <c r="G30" s="67" t="s">
        <v>100</v>
      </c>
      <c r="H30" s="68" t="s">
        <v>88</v>
      </c>
      <c r="I30" s="276" t="s">
        <v>13</v>
      </c>
      <c r="J30" s="65">
        <v>1</v>
      </c>
      <c r="K30" s="278">
        <v>5</v>
      </c>
      <c r="L30" s="54"/>
      <c r="M30" s="58"/>
      <c r="N30" s="58"/>
      <c r="O30" s="58"/>
      <c r="P30" s="59"/>
      <c r="Q30" s="59"/>
      <c r="R30" s="60"/>
      <c r="S30" s="56"/>
    </row>
    <row r="31" spans="2:19" ht="26.25" customHeight="1" x14ac:dyDescent="0.2">
      <c r="B31" s="64" t="s">
        <v>14</v>
      </c>
      <c r="C31" s="67" t="s">
        <v>18</v>
      </c>
      <c r="D31" s="66" t="s">
        <v>99</v>
      </c>
      <c r="E31" s="69" t="s">
        <v>81</v>
      </c>
      <c r="F31" s="67">
        <v>600</v>
      </c>
      <c r="G31" s="67" t="s">
        <v>100</v>
      </c>
      <c r="H31" s="68" t="s">
        <v>26</v>
      </c>
      <c r="I31" s="276" t="s">
        <v>15</v>
      </c>
      <c r="J31" s="65">
        <v>1</v>
      </c>
      <c r="K31" s="278">
        <v>1</v>
      </c>
      <c r="L31" s="54"/>
      <c r="M31" s="50"/>
      <c r="N31" s="50"/>
      <c r="O31" s="50"/>
      <c r="P31" s="50"/>
      <c r="R31" s="50"/>
      <c r="S31" s="62"/>
    </row>
    <row r="32" spans="2:19" ht="26.25" customHeight="1" x14ac:dyDescent="0.2">
      <c r="B32" s="64" t="s">
        <v>14</v>
      </c>
      <c r="C32" s="67" t="s">
        <v>18</v>
      </c>
      <c r="D32" s="66" t="s">
        <v>45</v>
      </c>
      <c r="E32" s="68" t="s">
        <v>46</v>
      </c>
      <c r="F32" s="67">
        <v>250</v>
      </c>
      <c r="G32" s="67" t="s">
        <v>100</v>
      </c>
      <c r="H32" s="68" t="s">
        <v>48</v>
      </c>
      <c r="I32" s="276" t="s">
        <v>20</v>
      </c>
      <c r="J32" s="65">
        <v>1</v>
      </c>
      <c r="K32" s="278">
        <v>1</v>
      </c>
      <c r="L32" s="54"/>
      <c r="M32" s="50"/>
      <c r="N32" s="50"/>
      <c r="O32" s="50"/>
      <c r="P32" s="57"/>
      <c r="Q32" s="57"/>
      <c r="R32" s="56"/>
      <c r="S32" s="56"/>
    </row>
    <row r="33" spans="2:19" ht="26.25" customHeight="1" x14ac:dyDescent="0.2">
      <c r="B33" s="64" t="s">
        <v>14</v>
      </c>
      <c r="C33" s="68" t="s">
        <v>18</v>
      </c>
      <c r="D33" s="66" t="s">
        <v>45</v>
      </c>
      <c r="E33" s="68" t="s">
        <v>47</v>
      </c>
      <c r="F33" s="67">
        <v>250</v>
      </c>
      <c r="G33" s="67" t="s">
        <v>100</v>
      </c>
      <c r="H33" s="68" t="s">
        <v>48</v>
      </c>
      <c r="I33" s="276" t="s">
        <v>20</v>
      </c>
      <c r="J33" s="65">
        <v>1</v>
      </c>
      <c r="K33" s="278">
        <v>1</v>
      </c>
      <c r="L33" s="54"/>
      <c r="M33" s="50"/>
      <c r="N33" s="50"/>
      <c r="O33" s="50"/>
      <c r="P33" s="55"/>
      <c r="Q33" s="55"/>
      <c r="R33" s="50"/>
      <c r="S33" s="50"/>
    </row>
    <row r="34" spans="2:19" ht="26.25" customHeight="1" x14ac:dyDescent="0.2">
      <c r="B34" s="64" t="s">
        <v>14</v>
      </c>
      <c r="C34" s="68" t="s">
        <v>19</v>
      </c>
      <c r="D34" s="66" t="s">
        <v>49</v>
      </c>
      <c r="E34" s="69" t="s">
        <v>50</v>
      </c>
      <c r="F34" s="67" t="s">
        <v>37</v>
      </c>
      <c r="G34" s="67"/>
      <c r="H34" s="68" t="s">
        <v>51</v>
      </c>
      <c r="I34" s="276" t="s">
        <v>13</v>
      </c>
      <c r="J34" s="65">
        <v>1</v>
      </c>
      <c r="K34" s="278">
        <v>1</v>
      </c>
      <c r="L34" s="54"/>
      <c r="M34" s="50"/>
      <c r="N34" s="50"/>
      <c r="O34" s="50"/>
      <c r="P34" s="55"/>
      <c r="Q34" s="55"/>
      <c r="R34" s="50"/>
      <c r="S34" s="50"/>
    </row>
    <row r="35" spans="2:19" ht="26.25" customHeight="1" x14ac:dyDescent="0.2">
      <c r="B35" s="64" t="s">
        <v>14</v>
      </c>
      <c r="C35" s="68" t="s">
        <v>19</v>
      </c>
      <c r="D35" s="66" t="s">
        <v>52</v>
      </c>
      <c r="E35" s="68" t="s">
        <v>53</v>
      </c>
      <c r="F35" s="67" t="s">
        <v>37</v>
      </c>
      <c r="G35" s="67"/>
      <c r="H35" s="68" t="s">
        <v>44</v>
      </c>
      <c r="I35" s="276" t="s">
        <v>15</v>
      </c>
      <c r="J35" s="65">
        <v>1</v>
      </c>
      <c r="K35" s="278">
        <v>1</v>
      </c>
      <c r="L35" s="54"/>
      <c r="M35" s="50"/>
      <c r="N35" s="50"/>
      <c r="O35" s="50"/>
      <c r="P35" s="55"/>
      <c r="Q35" s="55"/>
      <c r="R35" s="50"/>
      <c r="S35" s="50"/>
    </row>
    <row r="36" spans="2:19" ht="26.25" customHeight="1" x14ac:dyDescent="0.2">
      <c r="B36" s="64" t="s">
        <v>14</v>
      </c>
      <c r="C36" s="67" t="s">
        <v>19</v>
      </c>
      <c r="D36" s="66" t="s">
        <v>43</v>
      </c>
      <c r="E36" s="68" t="s">
        <v>82</v>
      </c>
      <c r="F36" s="67" t="s">
        <v>37</v>
      </c>
      <c r="G36" s="67"/>
      <c r="H36" s="68" t="s">
        <v>44</v>
      </c>
      <c r="I36" s="276" t="s">
        <v>15</v>
      </c>
      <c r="J36" s="65">
        <v>1</v>
      </c>
      <c r="K36" s="278">
        <v>1</v>
      </c>
      <c r="L36" s="54"/>
      <c r="M36" s="56"/>
      <c r="N36" s="50"/>
      <c r="O36" s="56"/>
      <c r="P36" s="50"/>
      <c r="R36" s="50"/>
      <c r="S36" s="50"/>
    </row>
    <row r="37" spans="2:19" ht="26.25" customHeight="1" x14ac:dyDescent="0.2">
      <c r="B37" s="64" t="s">
        <v>14</v>
      </c>
      <c r="C37" s="67" t="s">
        <v>19</v>
      </c>
      <c r="D37" s="66" t="s">
        <v>43</v>
      </c>
      <c r="E37" s="68" t="s">
        <v>83</v>
      </c>
      <c r="F37" s="67" t="s">
        <v>37</v>
      </c>
      <c r="G37" s="67"/>
      <c r="H37" s="68" t="s">
        <v>16</v>
      </c>
      <c r="I37" s="276" t="s">
        <v>15</v>
      </c>
      <c r="J37" s="65">
        <v>1</v>
      </c>
      <c r="K37" s="278">
        <v>1</v>
      </c>
      <c r="L37" s="54"/>
      <c r="M37" s="50"/>
      <c r="N37" s="50"/>
      <c r="O37" s="50"/>
      <c r="P37" s="50"/>
      <c r="R37" s="50"/>
      <c r="S37" s="50"/>
    </row>
    <row r="38" spans="2:19" ht="26.25" customHeight="1" x14ac:dyDescent="0.2">
      <c r="B38" s="64" t="s">
        <v>14</v>
      </c>
      <c r="C38" s="67" t="s">
        <v>19</v>
      </c>
      <c r="D38" s="66" t="s">
        <v>43</v>
      </c>
      <c r="E38" s="69" t="s">
        <v>84</v>
      </c>
      <c r="F38" s="67" t="s">
        <v>37</v>
      </c>
      <c r="G38" s="67"/>
      <c r="H38" s="68" t="s">
        <v>16</v>
      </c>
      <c r="I38" s="276" t="s">
        <v>15</v>
      </c>
      <c r="J38" s="65">
        <v>1</v>
      </c>
      <c r="K38" s="278">
        <v>1</v>
      </c>
      <c r="L38" s="54"/>
      <c r="M38" s="50"/>
      <c r="N38" s="50"/>
      <c r="O38" s="50"/>
      <c r="P38" s="50"/>
      <c r="R38" s="50"/>
      <c r="S38" s="50"/>
    </row>
    <row r="39" spans="2:19" ht="26.25" customHeight="1" x14ac:dyDescent="0.2">
      <c r="B39" s="64" t="s">
        <v>14</v>
      </c>
      <c r="C39" s="67" t="s">
        <v>19</v>
      </c>
      <c r="D39" s="66" t="s">
        <v>43</v>
      </c>
      <c r="E39" s="68" t="s">
        <v>85</v>
      </c>
      <c r="F39" s="67" t="s">
        <v>37</v>
      </c>
      <c r="G39" s="67"/>
      <c r="H39" s="68" t="s">
        <v>16</v>
      </c>
      <c r="I39" s="276" t="s">
        <v>15</v>
      </c>
      <c r="J39" s="65">
        <v>1</v>
      </c>
      <c r="K39" s="278">
        <v>1</v>
      </c>
      <c r="L39" s="54"/>
      <c r="M39" s="50"/>
      <c r="N39" s="50"/>
      <c r="O39" s="50"/>
      <c r="P39" s="50"/>
      <c r="R39" s="50"/>
      <c r="S39" s="50"/>
    </row>
    <row r="40" spans="2:19" ht="26.25" customHeight="1" x14ac:dyDescent="0.2">
      <c r="B40" s="64" t="s">
        <v>14</v>
      </c>
      <c r="C40" s="68" t="s">
        <v>19</v>
      </c>
      <c r="D40" s="66" t="s">
        <v>43</v>
      </c>
      <c r="E40" s="68" t="s">
        <v>86</v>
      </c>
      <c r="F40" s="67" t="s">
        <v>37</v>
      </c>
      <c r="G40" s="67"/>
      <c r="H40" s="68" t="s">
        <v>16</v>
      </c>
      <c r="I40" s="276" t="s">
        <v>15</v>
      </c>
      <c r="J40" s="65">
        <v>1</v>
      </c>
      <c r="K40" s="278">
        <v>1</v>
      </c>
      <c r="L40" s="54"/>
    </row>
    <row r="41" spans="2:19" ht="26.25" customHeight="1" x14ac:dyDescent="0.2">
      <c r="B41" s="64" t="s">
        <v>14</v>
      </c>
      <c r="C41" s="68" t="s">
        <v>19</v>
      </c>
      <c r="D41" s="66" t="s">
        <v>25</v>
      </c>
      <c r="E41" s="69" t="s">
        <v>87</v>
      </c>
      <c r="F41" s="67" t="s">
        <v>37</v>
      </c>
      <c r="G41" s="67"/>
      <c r="H41" s="68" t="s">
        <v>16</v>
      </c>
      <c r="I41" s="276" t="s">
        <v>13</v>
      </c>
      <c r="J41" s="65">
        <v>1</v>
      </c>
      <c r="K41" s="278">
        <v>1</v>
      </c>
      <c r="L41" s="54"/>
    </row>
    <row r="42" spans="2:19" ht="26.25" customHeight="1" x14ac:dyDescent="0.2">
      <c r="B42" s="64" t="s">
        <v>14</v>
      </c>
      <c r="C42" s="68" t="s">
        <v>18</v>
      </c>
      <c r="D42" s="66" t="s">
        <v>89</v>
      </c>
      <c r="E42" s="68" t="s">
        <v>95</v>
      </c>
      <c r="F42" s="67">
        <v>375</v>
      </c>
      <c r="G42" s="67" t="s">
        <v>21</v>
      </c>
      <c r="H42" s="68" t="s">
        <v>26</v>
      </c>
      <c r="I42" s="276" t="s">
        <v>20</v>
      </c>
      <c r="J42" s="65">
        <v>1</v>
      </c>
      <c r="K42" s="278">
        <v>2</v>
      </c>
      <c r="L42" s="54"/>
    </row>
    <row r="43" spans="2:19" ht="26.25" customHeight="1" x14ac:dyDescent="0.2">
      <c r="B43" s="64" t="s">
        <v>14</v>
      </c>
      <c r="C43" s="68" t="s">
        <v>18</v>
      </c>
      <c r="D43" s="66" t="s">
        <v>89</v>
      </c>
      <c r="E43" s="68" t="s">
        <v>27</v>
      </c>
      <c r="F43" s="67">
        <v>375</v>
      </c>
      <c r="G43" s="67" t="s">
        <v>21</v>
      </c>
      <c r="H43" s="68" t="s">
        <v>26</v>
      </c>
      <c r="I43" s="276" t="s">
        <v>20</v>
      </c>
      <c r="J43" s="65">
        <v>1</v>
      </c>
      <c r="K43" s="278">
        <v>2</v>
      </c>
      <c r="L43" s="54"/>
    </row>
    <row r="44" spans="2:19" ht="26.25" customHeight="1" x14ac:dyDescent="0.2">
      <c r="B44" s="64" t="s">
        <v>14</v>
      </c>
      <c r="C44" s="67" t="s">
        <v>18</v>
      </c>
      <c r="D44" s="66" t="s">
        <v>90</v>
      </c>
      <c r="E44" s="69" t="s">
        <v>97</v>
      </c>
      <c r="F44" s="67">
        <v>250</v>
      </c>
      <c r="G44" s="67" t="s">
        <v>100</v>
      </c>
      <c r="H44" s="68" t="s">
        <v>48</v>
      </c>
      <c r="I44" s="276" t="s">
        <v>20</v>
      </c>
      <c r="J44" s="65">
        <v>1</v>
      </c>
      <c r="K44" s="278">
        <v>1</v>
      </c>
      <c r="L44" s="54"/>
    </row>
    <row r="45" spans="2:19" ht="26.25" customHeight="1" x14ac:dyDescent="0.2">
      <c r="B45" s="64" t="s">
        <v>14</v>
      </c>
      <c r="C45" s="67" t="s">
        <v>18</v>
      </c>
      <c r="D45" s="66" t="s">
        <v>90</v>
      </c>
      <c r="E45" s="68" t="s">
        <v>96</v>
      </c>
      <c r="F45" s="67">
        <v>250</v>
      </c>
      <c r="G45" s="67" t="s">
        <v>100</v>
      </c>
      <c r="H45" s="68" t="s">
        <v>48</v>
      </c>
      <c r="I45" s="276" t="s">
        <v>20</v>
      </c>
      <c r="J45" s="65">
        <v>1</v>
      </c>
      <c r="K45" s="278">
        <v>1</v>
      </c>
      <c r="L45" s="54"/>
    </row>
    <row r="46" spans="2:19" ht="26.25" customHeight="1" x14ac:dyDescent="0.2">
      <c r="B46" s="64" t="s">
        <v>14</v>
      </c>
      <c r="C46" s="68" t="s">
        <v>18</v>
      </c>
      <c r="D46" s="66" t="s">
        <v>91</v>
      </c>
      <c r="E46" s="68" t="s">
        <v>94</v>
      </c>
      <c r="F46" s="67">
        <v>250</v>
      </c>
      <c r="G46" s="67" t="s">
        <v>100</v>
      </c>
      <c r="H46" s="68" t="s">
        <v>98</v>
      </c>
      <c r="I46" s="276" t="s">
        <v>13</v>
      </c>
      <c r="J46" s="65">
        <v>1</v>
      </c>
      <c r="K46" s="278">
        <v>1</v>
      </c>
      <c r="L46" s="54"/>
    </row>
    <row r="47" spans="2:19" ht="26.25" customHeight="1" x14ac:dyDescent="0.2">
      <c r="B47" s="64" t="s">
        <v>14</v>
      </c>
      <c r="C47" s="68" t="s">
        <v>18</v>
      </c>
      <c r="D47" s="66" t="s">
        <v>91</v>
      </c>
      <c r="E47" s="69" t="s">
        <v>92</v>
      </c>
      <c r="F47" s="67">
        <v>250</v>
      </c>
      <c r="G47" s="67" t="s">
        <v>100</v>
      </c>
      <c r="H47" s="68" t="s">
        <v>98</v>
      </c>
      <c r="I47" s="276" t="s">
        <v>13</v>
      </c>
      <c r="J47" s="65">
        <v>1</v>
      </c>
      <c r="K47" s="278">
        <v>1</v>
      </c>
      <c r="L47" s="54"/>
    </row>
    <row r="48" spans="2:19" ht="26.25" customHeight="1" x14ac:dyDescent="0.2">
      <c r="B48" s="64" t="s">
        <v>14</v>
      </c>
      <c r="C48" s="68" t="s">
        <v>18</v>
      </c>
      <c r="D48" s="66" t="s">
        <v>91</v>
      </c>
      <c r="E48" s="68" t="s">
        <v>93</v>
      </c>
      <c r="F48" s="67">
        <v>250</v>
      </c>
      <c r="G48" s="67" t="s">
        <v>100</v>
      </c>
      <c r="H48" s="68" t="s">
        <v>98</v>
      </c>
      <c r="I48" s="276" t="s">
        <v>13</v>
      </c>
      <c r="J48" s="65">
        <v>1</v>
      </c>
      <c r="K48" s="278">
        <v>1</v>
      </c>
      <c r="L48" s="54"/>
    </row>
  </sheetData>
  <sheetProtection formatCells="0" formatColumns="0" formatRows="0" insertRows="0" deleteRows="0" sort="0" autoFilter="0" pivotTables="0"/>
  <autoFilter ref="B13:L48" xr:uid="{D0E5AD31-75AB-4282-AA1F-911550E6E7A8}"/>
  <mergeCells count="3">
    <mergeCell ref="B2:F2"/>
    <mergeCell ref="B3:L3"/>
    <mergeCell ref="J10:K10"/>
  </mergeCells>
  <dataValidations count="5">
    <dataValidation type="list" allowBlank="1" showInputMessage="1" showErrorMessage="1" sqref="L5 G14:G48 L7:L10" xr:uid="{1D10017D-DF83-4DD7-BA16-823B955B04E3}">
      <formula1>"Yes, No"</formula1>
    </dataValidation>
    <dataValidation type="whole" allowBlank="1" showInputMessage="1" showErrorMessage="1" sqref="J13:K23 J28:K48" xr:uid="{66BFF3AC-DE77-4AD9-AFD1-2933E500B964}">
      <formula1>0</formula1>
      <formula2>1000</formula2>
    </dataValidation>
    <dataValidation type="list" allowBlank="1" showInputMessage="1" showErrorMessage="1" sqref="H14:H48" xr:uid="{F6F73C04-E3EF-427E-BBE6-71F79C8F5A38}">
      <formula1>"Breads &amp; Cereals,Dairy and Alternatives,Fruit,Grains,Meat/Fish,Nuts,Ready-to-eat,Savoury Snacks,Sweet Snacks,Mixed Meals - Cold,Mixed Meals - Hot,Mixed Drinks,Coffee,Juice,Flavoured Milk,Sweetened Drinks,Water-flavoured,Water-unflavoured,Tea"</formula1>
    </dataValidation>
    <dataValidation type="list" allowBlank="1" showInputMessage="1" showErrorMessage="1" sqref="C14:C48" xr:uid="{225A6F82-85D0-408D-87E5-C3B5877D46FD}">
      <formula1>"Food, Drink"</formula1>
    </dataValidation>
    <dataValidation type="list" allowBlank="1" showInputMessage="1" showErrorMessage="1" sqref="I14:I48" xr:uid="{01FAFD36-217B-47F7-9ABF-330EA9B194F4}">
      <formula1>"Green, Amber, Red"</formula1>
    </dataValidation>
  </dataValidations>
  <pageMargins left="0.23622047244094491" right="0.23622047244094491" top="0.74803149606299213" bottom="0.74803149606299213" header="0.31496062992125984" footer="0.31496062992125984"/>
  <pageSetup paperSize="9" scale="54" firstPageNumber="8" fitToHeight="0" orientation="landscape" useFirstPageNumber="1" r:id="rId1"/>
  <headerFooter scaleWithDoc="0">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6491-B04D-4023-B9ED-941827F30F83}">
  <sheetPr>
    <tabColor rgb="FF00CC99"/>
    <pageSetUpPr fitToPage="1"/>
  </sheetPr>
  <dimension ref="B1:M64"/>
  <sheetViews>
    <sheetView showGridLines="0" topLeftCell="A64" zoomScale="85" zoomScaleNormal="85" zoomScaleSheetLayoutView="100" zoomScalePageLayoutView="80" workbookViewId="0">
      <selection activeCell="J9" sqref="J9"/>
    </sheetView>
  </sheetViews>
  <sheetFormatPr defaultColWidth="9.140625" defaultRowHeight="12.75" x14ac:dyDescent="0.2"/>
  <cols>
    <col min="1" max="1" width="3.42578125" style="24" customWidth="1"/>
    <col min="2" max="2" width="22.7109375" style="177" customWidth="1"/>
    <col min="3" max="9" width="22.7109375" style="171" customWidth="1"/>
    <col min="10" max="10" width="22.7109375" style="174" customWidth="1"/>
    <col min="11" max="11" width="22.7109375" style="171" customWidth="1"/>
    <col min="12" max="12" width="22.7109375" style="24" customWidth="1"/>
    <col min="13" max="13" width="18.85546875" style="24" bestFit="1" customWidth="1"/>
    <col min="14" max="16384" width="9.140625" style="24"/>
  </cols>
  <sheetData>
    <row r="1" spans="2:13" x14ac:dyDescent="0.2">
      <c r="J1" s="171"/>
    </row>
    <row r="2" spans="2:13" s="10" customFormat="1" ht="30" customHeight="1" thickBot="1" x14ac:dyDescent="0.4">
      <c r="B2" s="443" t="s">
        <v>145</v>
      </c>
      <c r="C2" s="443"/>
      <c r="D2" s="443"/>
      <c r="E2" s="443"/>
      <c r="F2" s="443"/>
      <c r="G2" s="173"/>
      <c r="H2" s="173"/>
      <c r="I2" s="173"/>
      <c r="J2" s="173"/>
      <c r="K2" s="173"/>
      <c r="L2" s="70"/>
    </row>
    <row r="3" spans="2:13" s="10" customFormat="1" ht="20.25" customHeight="1" thickBot="1" x14ac:dyDescent="0.25">
      <c r="B3" s="299" t="s">
        <v>38</v>
      </c>
      <c r="C3" s="300"/>
      <c r="D3" s="300"/>
      <c r="E3" s="300"/>
      <c r="F3" s="300"/>
      <c r="G3" s="300"/>
      <c r="H3" s="300"/>
      <c r="I3" s="300"/>
      <c r="J3" s="300"/>
      <c r="K3" s="300"/>
      <c r="L3" s="435"/>
    </row>
    <row r="4" spans="2:13" s="7" customFormat="1" ht="47.25" customHeight="1" x14ac:dyDescent="0.2">
      <c r="B4" s="166"/>
      <c r="C4" s="166"/>
      <c r="D4" s="166"/>
      <c r="E4" s="304"/>
      <c r="F4" s="306" t="s">
        <v>168</v>
      </c>
      <c r="G4" s="306" t="s">
        <v>2</v>
      </c>
      <c r="H4" s="306" t="s">
        <v>23</v>
      </c>
      <c r="I4" s="306" t="s">
        <v>3</v>
      </c>
      <c r="J4" s="306" t="s">
        <v>24</v>
      </c>
      <c r="K4" s="306" t="s">
        <v>4</v>
      </c>
      <c r="L4" s="431" t="s">
        <v>212</v>
      </c>
    </row>
    <row r="5" spans="2:13" s="37" customFormat="1" ht="30.75" customHeight="1" thickBot="1" x14ac:dyDescent="0.3">
      <c r="B5" s="167"/>
      <c r="C5" s="167"/>
      <c r="D5" s="167"/>
      <c r="E5" s="365" t="s">
        <v>154</v>
      </c>
      <c r="F5" s="307">
        <f>COUNTIF(I14:I64,"*Green*")</f>
        <v>0</v>
      </c>
      <c r="G5" s="307">
        <f xml:space="preserve"> SUMIF(I14:I64, "Green",J14:J64)</f>
        <v>0</v>
      </c>
      <c r="H5" s="308">
        <f>IFERROR(G5/C9,0)</f>
        <v>0</v>
      </c>
      <c r="I5" s="307">
        <f xml:space="preserve"> SUMIF(I14:I64, "Green",K14:K64)</f>
        <v>0</v>
      </c>
      <c r="J5" s="308">
        <f>IFERROR(I5/D9,0)</f>
        <v>0</v>
      </c>
      <c r="K5" s="307" t="s">
        <v>5</v>
      </c>
      <c r="L5" s="309" t="str">
        <f>IF(OR(AND(H5&gt;49%, J5&gt;49%)), "Yes","No")</f>
        <v>No</v>
      </c>
      <c r="M5" s="24"/>
    </row>
    <row r="6" spans="2:13" s="37" customFormat="1" ht="30.75" customHeight="1" thickBot="1" x14ac:dyDescent="0.3">
      <c r="B6" s="167"/>
      <c r="C6" s="135" t="s">
        <v>32</v>
      </c>
      <c r="D6" s="136" t="s">
        <v>33</v>
      </c>
      <c r="E6" s="366" t="s">
        <v>155</v>
      </c>
      <c r="F6" s="367">
        <f>COUNTIF(I14:I64,"*Amber*")</f>
        <v>0</v>
      </c>
      <c r="G6" s="367">
        <f xml:space="preserve"> SUMIF(I14:I64, "Amber",J14:J64)</f>
        <v>0</v>
      </c>
      <c r="H6" s="368">
        <f>IFERROR(G6/C9,0)</f>
        <v>0</v>
      </c>
      <c r="I6" s="367">
        <f xml:space="preserve"> SUMIF(I14:I64, "Amber",K14:K64)</f>
        <v>0</v>
      </c>
      <c r="J6" s="368">
        <f>IFERROR(I6/D9,0)</f>
        <v>0</v>
      </c>
      <c r="K6" s="373" t="s">
        <v>37</v>
      </c>
      <c r="L6" s="374" t="s">
        <v>37</v>
      </c>
      <c r="M6" s="24"/>
    </row>
    <row r="7" spans="2:13" s="37" customFormat="1" ht="30.75" customHeight="1" x14ac:dyDescent="0.25">
      <c r="B7" s="301" t="s">
        <v>34</v>
      </c>
      <c r="C7" s="45">
        <f>SUMIFS(J14:J64,C14:C64,"*Food*")</f>
        <v>0</v>
      </c>
      <c r="D7" s="137">
        <f>SUMIFS(K14:K64,C14:C64,"*Food*")</f>
        <v>0</v>
      </c>
      <c r="E7" s="433" t="s">
        <v>192</v>
      </c>
      <c r="F7" s="369">
        <f>COUNTIFS(G14:G64,"*Yes*",C14:C64,"*Drink*",I14:I64,"*Amber*")</f>
        <v>0</v>
      </c>
      <c r="G7" s="370">
        <f>SUMIFS(J14:J64,G14:G64,"*Yes*",I14:I64,"*Amber*",C14:C64,"*Drink*")</f>
        <v>0</v>
      </c>
      <c r="H7" s="371">
        <f>IFERROR(G7/C8,0)</f>
        <v>0</v>
      </c>
      <c r="I7" s="370">
        <f>SUMIFS(K14:K64,G14:G64,"*Yes*",I14:I64,"*Amber*",C14:C64,"*Drink*")</f>
        <v>0</v>
      </c>
      <c r="J7" s="371">
        <f>IFERROR(I7/D8,0)</f>
        <v>0</v>
      </c>
      <c r="K7" s="369" t="s">
        <v>36</v>
      </c>
      <c r="L7" s="372" t="str">
        <f>IF((AND(H7&lt;26%,J7&lt;26%)),"Yes","No")</f>
        <v>Yes</v>
      </c>
      <c r="M7" s="24"/>
    </row>
    <row r="8" spans="2:13" s="37" customFormat="1" ht="30.75" customHeight="1" thickBot="1" x14ac:dyDescent="0.3">
      <c r="B8" s="302" t="s">
        <v>35</v>
      </c>
      <c r="C8" s="139">
        <f>SUMIFS(J14:J64,C14:C64,"*Drink*")</f>
        <v>0</v>
      </c>
      <c r="D8" s="137">
        <f>SUMIFS(K14:K64,C14:C64,"*Drink*")</f>
        <v>0</v>
      </c>
      <c r="E8" s="418" t="s">
        <v>193</v>
      </c>
      <c r="F8" s="395">
        <f>COUNTIFS(I14:I64,"Red",C14:C64,"Drink")</f>
        <v>0</v>
      </c>
      <c r="G8" s="396">
        <f xml:space="preserve"> SUMIFS(J14:J64,I14:I64,"Red",C14:C64,"Drink")</f>
        <v>0</v>
      </c>
      <c r="H8" s="397">
        <f>IFERROR(G8/C9,0)</f>
        <v>0</v>
      </c>
      <c r="I8" s="396">
        <f xml:space="preserve"> SUMIFS(K14:K64,I14:I64,"Red",C14:C64,"Drink")</f>
        <v>0</v>
      </c>
      <c r="J8" s="397">
        <f>IFERROR(I8/D9,0)</f>
        <v>0</v>
      </c>
      <c r="K8" s="395" t="s">
        <v>28</v>
      </c>
      <c r="L8" s="398" t="str">
        <f>IF((AND(H8=0%,J8=0%)),"Yes","No")</f>
        <v>Yes</v>
      </c>
      <c r="M8" s="24"/>
    </row>
    <row r="9" spans="2:13" s="37" customFormat="1" ht="30.75" customHeight="1" thickBot="1" x14ac:dyDescent="0.3">
      <c r="B9" s="303" t="s">
        <v>166</v>
      </c>
      <c r="C9" s="297">
        <f>SUM(C7,C8)</f>
        <v>0</v>
      </c>
      <c r="D9" s="298">
        <f>SUM(D7,D8)</f>
        <v>0</v>
      </c>
      <c r="E9" s="419" t="s">
        <v>194</v>
      </c>
      <c r="F9" s="399">
        <f>COUNTIFS(I14:I64,"Red",C14:C64,"Food")</f>
        <v>0</v>
      </c>
      <c r="G9" s="399">
        <f xml:space="preserve"> SUMIFS(J14:J64,I14:I64,"Red",C14:C64,"Food")</f>
        <v>0</v>
      </c>
      <c r="H9" s="400">
        <f>IFERROR(G9/C7,0)</f>
        <v>0</v>
      </c>
      <c r="I9" s="399">
        <f xml:space="preserve"> SUMIFS(K14:K64,I14:I64,"Red",C14:C64,"Food")</f>
        <v>0</v>
      </c>
      <c r="J9" s="401">
        <f>IFERROR(I9/D9,0)</f>
        <v>0</v>
      </c>
      <c r="K9" s="402" t="s">
        <v>6</v>
      </c>
      <c r="L9" s="403" t="str">
        <f>IF((AND(H9&lt;21%,J9&lt;21%)),"Yes","No")</f>
        <v>Yes</v>
      </c>
      <c r="M9" s="24"/>
    </row>
    <row r="10" spans="2:13" s="37" customFormat="1" ht="30.75" customHeight="1" thickBot="1" x14ac:dyDescent="0.3">
      <c r="E10" s="311"/>
      <c r="F10" s="311"/>
      <c r="G10" s="311"/>
      <c r="H10" s="311"/>
      <c r="I10" s="311"/>
      <c r="J10" s="441" t="s">
        <v>213</v>
      </c>
      <c r="K10" s="442"/>
      <c r="L10" s="312" t="str">
        <f>IF((AND(L5="Yes",L7="Yes",L8="Yes", L9="Yes")),"Yes","No")</f>
        <v>No</v>
      </c>
      <c r="M10" s="24"/>
    </row>
    <row r="11" spans="2:13" s="37" customFormat="1" ht="30.75" customHeight="1" x14ac:dyDescent="0.25">
      <c r="B11" s="295"/>
      <c r="C11" s="296"/>
      <c r="D11" s="296"/>
      <c r="M11" s="24"/>
    </row>
    <row r="12" spans="2:13" s="284" customFormat="1" ht="15" x14ac:dyDescent="0.25">
      <c r="B12" s="294"/>
      <c r="C12" s="294"/>
      <c r="D12" s="294"/>
      <c r="E12" s="294"/>
      <c r="F12" s="294"/>
      <c r="G12" s="294"/>
      <c r="H12" s="294"/>
      <c r="I12" s="294"/>
    </row>
    <row r="13" spans="2:13" s="283" customFormat="1" ht="54.75" customHeight="1" x14ac:dyDescent="0.2">
      <c r="B13" s="89" t="s">
        <v>7</v>
      </c>
      <c r="C13" s="90" t="s">
        <v>186</v>
      </c>
      <c r="D13" s="89" t="s">
        <v>8</v>
      </c>
      <c r="E13" s="89" t="s">
        <v>9</v>
      </c>
      <c r="F13" s="94" t="s">
        <v>170</v>
      </c>
      <c r="G13" s="94" t="s">
        <v>187</v>
      </c>
      <c r="H13" s="89" t="s">
        <v>188</v>
      </c>
      <c r="I13" s="89" t="s">
        <v>189</v>
      </c>
      <c r="J13" s="89" t="s">
        <v>10</v>
      </c>
      <c r="K13" s="89" t="s">
        <v>11</v>
      </c>
      <c r="L13" s="90" t="s">
        <v>12</v>
      </c>
      <c r="M13" s="38"/>
    </row>
    <row r="14" spans="2:13" s="40" customFormat="1" ht="30" customHeight="1" x14ac:dyDescent="0.3">
      <c r="B14" s="292" t="s">
        <v>158</v>
      </c>
      <c r="C14" s="79"/>
      <c r="D14" s="292" t="s">
        <v>158</v>
      </c>
      <c r="E14" s="292" t="s">
        <v>158</v>
      </c>
      <c r="F14" s="292" t="s">
        <v>158</v>
      </c>
      <c r="G14" s="79"/>
      <c r="H14" s="79"/>
      <c r="I14" s="79"/>
      <c r="J14" s="292" t="s">
        <v>158</v>
      </c>
      <c r="K14" s="292" t="s">
        <v>158</v>
      </c>
      <c r="L14" s="351" t="s">
        <v>158</v>
      </c>
      <c r="M14" s="39"/>
    </row>
    <row r="15" spans="2:13" s="40" customFormat="1" ht="30" customHeight="1" x14ac:dyDescent="0.2">
      <c r="B15" s="74"/>
      <c r="C15" s="168"/>
      <c r="D15" s="74"/>
      <c r="E15" s="74"/>
      <c r="F15" s="74"/>
      <c r="G15" s="74"/>
      <c r="H15" s="74"/>
      <c r="I15" s="74"/>
      <c r="J15" s="74"/>
      <c r="K15" s="74"/>
      <c r="L15" s="73"/>
      <c r="M15" s="39"/>
    </row>
    <row r="16" spans="2:13" ht="30" customHeight="1" x14ac:dyDescent="0.2">
      <c r="B16" s="176"/>
      <c r="C16" s="169"/>
      <c r="D16" s="172"/>
      <c r="E16" s="172"/>
      <c r="F16" s="175"/>
      <c r="G16" s="175"/>
      <c r="H16" s="172"/>
      <c r="I16" s="172"/>
      <c r="J16" s="172"/>
      <c r="K16" s="172"/>
      <c r="L16" s="75"/>
      <c r="M16" s="10"/>
    </row>
    <row r="17" spans="2:13" ht="30" customHeight="1" x14ac:dyDescent="0.2">
      <c r="B17" s="176"/>
      <c r="C17" s="169"/>
      <c r="D17" s="172"/>
      <c r="E17" s="172"/>
      <c r="F17" s="175"/>
      <c r="G17" s="175"/>
      <c r="H17" s="172"/>
      <c r="I17" s="172"/>
      <c r="J17" s="172"/>
      <c r="K17" s="172"/>
      <c r="L17" s="75"/>
      <c r="M17" s="10"/>
    </row>
    <row r="18" spans="2:13" ht="30" customHeight="1" x14ac:dyDescent="0.2">
      <c r="B18" s="176"/>
      <c r="C18" s="169"/>
      <c r="D18" s="172"/>
      <c r="E18" s="172"/>
      <c r="F18" s="175"/>
      <c r="G18" s="175"/>
      <c r="H18" s="172"/>
      <c r="I18" s="172"/>
      <c r="J18" s="172"/>
      <c r="K18" s="172"/>
      <c r="L18" s="75"/>
      <c r="M18" s="10"/>
    </row>
    <row r="19" spans="2:13" ht="30" customHeight="1" x14ac:dyDescent="0.2">
      <c r="B19" s="176"/>
      <c r="C19" s="169"/>
      <c r="D19" s="172"/>
      <c r="E19" s="172"/>
      <c r="F19" s="175"/>
      <c r="G19" s="175"/>
      <c r="H19" s="172"/>
      <c r="I19" s="172"/>
      <c r="J19" s="172"/>
      <c r="K19" s="172"/>
      <c r="L19" s="75"/>
      <c r="M19" s="41"/>
    </row>
    <row r="20" spans="2:13" ht="30" customHeight="1" x14ac:dyDescent="0.2">
      <c r="B20" s="176"/>
      <c r="C20" s="170"/>
      <c r="D20" s="172"/>
      <c r="E20" s="172"/>
      <c r="F20" s="175"/>
      <c r="G20" s="175"/>
      <c r="H20" s="172"/>
      <c r="I20" s="172"/>
      <c r="J20" s="172"/>
      <c r="K20" s="172"/>
      <c r="L20" s="75"/>
      <c r="M20" s="41"/>
    </row>
    <row r="21" spans="2:13" ht="30" customHeight="1" x14ac:dyDescent="0.2">
      <c r="B21" s="176"/>
      <c r="C21" s="170"/>
      <c r="D21" s="172"/>
      <c r="E21" s="172"/>
      <c r="F21" s="175"/>
      <c r="G21" s="175"/>
      <c r="H21" s="172"/>
      <c r="I21" s="172"/>
      <c r="J21" s="172"/>
      <c r="K21" s="172"/>
      <c r="L21" s="75"/>
      <c r="M21" s="42"/>
    </row>
    <row r="22" spans="2:13" ht="30" customHeight="1" x14ac:dyDescent="0.2">
      <c r="B22" s="176"/>
      <c r="C22" s="170"/>
      <c r="D22" s="172"/>
      <c r="E22" s="172"/>
      <c r="F22" s="175"/>
      <c r="G22" s="175"/>
      <c r="H22" s="172"/>
      <c r="I22" s="172"/>
      <c r="J22" s="172"/>
      <c r="K22" s="172"/>
      <c r="L22" s="75"/>
      <c r="M22" s="41"/>
    </row>
    <row r="23" spans="2:13" ht="30" customHeight="1" x14ac:dyDescent="0.2">
      <c r="B23" s="176"/>
      <c r="C23" s="170"/>
      <c r="D23" s="172"/>
      <c r="E23" s="172"/>
      <c r="F23" s="175"/>
      <c r="G23" s="175"/>
      <c r="H23" s="172"/>
      <c r="I23" s="172"/>
      <c r="J23" s="172"/>
      <c r="K23" s="172"/>
      <c r="L23" s="75"/>
      <c r="M23" s="41"/>
    </row>
    <row r="24" spans="2:13" ht="30" customHeight="1" x14ac:dyDescent="0.2">
      <c r="B24" s="176"/>
      <c r="C24" s="170"/>
      <c r="D24" s="172"/>
      <c r="E24" s="172"/>
      <c r="F24" s="175"/>
      <c r="G24" s="175"/>
      <c r="H24" s="172"/>
      <c r="I24" s="172"/>
      <c r="J24" s="172"/>
      <c r="K24" s="172"/>
      <c r="L24" s="75"/>
      <c r="M24" s="10"/>
    </row>
    <row r="25" spans="2:13" ht="30" customHeight="1" x14ac:dyDescent="0.2">
      <c r="B25" s="176"/>
      <c r="C25" s="170"/>
      <c r="D25" s="172"/>
      <c r="E25" s="172"/>
      <c r="F25" s="175"/>
      <c r="G25" s="175"/>
      <c r="H25" s="172"/>
      <c r="I25" s="172"/>
      <c r="J25" s="172"/>
      <c r="K25" s="172"/>
      <c r="L25" s="75"/>
      <c r="M25" s="10"/>
    </row>
    <row r="26" spans="2:13" ht="30" customHeight="1" x14ac:dyDescent="0.2">
      <c r="B26" s="176"/>
      <c r="C26" s="170"/>
      <c r="D26" s="172"/>
      <c r="E26" s="172"/>
      <c r="F26" s="175"/>
      <c r="G26" s="175"/>
      <c r="H26" s="172"/>
      <c r="I26" s="172"/>
      <c r="J26" s="172"/>
      <c r="K26" s="172"/>
      <c r="L26" s="75"/>
      <c r="M26" s="10"/>
    </row>
    <row r="27" spans="2:13" ht="30" customHeight="1" x14ac:dyDescent="0.2">
      <c r="B27" s="176"/>
      <c r="C27" s="170"/>
      <c r="D27" s="172"/>
      <c r="E27" s="172"/>
      <c r="F27" s="175"/>
      <c r="G27" s="175"/>
      <c r="H27" s="172"/>
      <c r="I27" s="172"/>
      <c r="J27" s="172"/>
      <c r="K27" s="172"/>
      <c r="L27" s="75"/>
      <c r="M27" s="10"/>
    </row>
    <row r="28" spans="2:13" ht="30" customHeight="1" x14ac:dyDescent="0.2">
      <c r="B28" s="176"/>
      <c r="C28" s="170"/>
      <c r="D28" s="172"/>
      <c r="E28" s="172"/>
      <c r="F28" s="175"/>
      <c r="G28" s="175"/>
      <c r="H28" s="172"/>
      <c r="I28" s="172"/>
      <c r="J28" s="172"/>
      <c r="K28" s="172"/>
      <c r="L28" s="75"/>
      <c r="M28" s="41"/>
    </row>
    <row r="29" spans="2:13" ht="30" customHeight="1" x14ac:dyDescent="0.2">
      <c r="B29" s="176"/>
      <c r="C29" s="169"/>
      <c r="D29" s="172"/>
      <c r="E29" s="172"/>
      <c r="F29" s="175"/>
      <c r="G29" s="175"/>
      <c r="H29" s="172"/>
      <c r="I29" s="172"/>
      <c r="J29" s="172"/>
      <c r="K29" s="172"/>
      <c r="L29" s="75"/>
      <c r="M29" s="42"/>
    </row>
    <row r="30" spans="2:13" ht="30" customHeight="1" x14ac:dyDescent="0.2">
      <c r="B30" s="176"/>
      <c r="C30" s="170"/>
      <c r="D30" s="172"/>
      <c r="E30" s="172"/>
      <c r="F30" s="175"/>
      <c r="G30" s="175"/>
      <c r="H30" s="172"/>
      <c r="I30" s="172"/>
      <c r="J30" s="172"/>
      <c r="K30" s="172"/>
      <c r="L30" s="76"/>
      <c r="M30" s="10"/>
    </row>
    <row r="31" spans="2:13" ht="30" customHeight="1" x14ac:dyDescent="0.2">
      <c r="B31" s="176"/>
      <c r="C31" s="170"/>
      <c r="D31" s="172"/>
      <c r="E31" s="172"/>
      <c r="F31" s="175"/>
      <c r="G31" s="175"/>
      <c r="H31" s="172"/>
      <c r="I31" s="172"/>
      <c r="J31" s="172"/>
      <c r="K31" s="172"/>
      <c r="L31" s="76"/>
      <c r="M31" s="10"/>
    </row>
    <row r="32" spans="2:13" ht="30" customHeight="1" x14ac:dyDescent="0.2">
      <c r="B32" s="176"/>
      <c r="C32" s="170"/>
      <c r="D32" s="172"/>
      <c r="E32" s="172"/>
      <c r="F32" s="175"/>
      <c r="G32" s="175"/>
      <c r="H32" s="172"/>
      <c r="I32" s="172"/>
      <c r="J32" s="172"/>
      <c r="K32" s="172"/>
      <c r="L32" s="76"/>
      <c r="M32" s="10"/>
    </row>
    <row r="33" spans="2:13" ht="30" customHeight="1" x14ac:dyDescent="0.2">
      <c r="B33" s="176"/>
      <c r="C33" s="170"/>
      <c r="D33" s="172"/>
      <c r="E33" s="172"/>
      <c r="F33" s="175"/>
      <c r="G33" s="175"/>
      <c r="H33" s="172"/>
      <c r="I33" s="172"/>
      <c r="J33" s="172"/>
      <c r="K33" s="172"/>
      <c r="L33" s="76"/>
      <c r="M33" s="10"/>
    </row>
    <row r="34" spans="2:13" ht="30" customHeight="1" x14ac:dyDescent="0.2">
      <c r="B34" s="176"/>
      <c r="C34" s="170"/>
      <c r="D34" s="172"/>
      <c r="E34" s="172"/>
      <c r="F34" s="175"/>
      <c r="G34" s="175"/>
      <c r="H34" s="172"/>
      <c r="I34" s="172"/>
      <c r="J34" s="172"/>
      <c r="K34" s="172"/>
      <c r="L34" s="76"/>
      <c r="M34" s="10"/>
    </row>
    <row r="35" spans="2:13" ht="30" customHeight="1" x14ac:dyDescent="0.2">
      <c r="B35" s="176"/>
      <c r="C35" s="170"/>
      <c r="D35" s="172"/>
      <c r="E35" s="172"/>
      <c r="F35" s="175"/>
      <c r="G35" s="175"/>
      <c r="H35" s="172"/>
      <c r="I35" s="172"/>
      <c r="J35" s="172"/>
      <c r="K35" s="172"/>
      <c r="L35" s="76"/>
      <c r="M35" s="41"/>
    </row>
    <row r="36" spans="2:13" ht="30" customHeight="1" x14ac:dyDescent="0.2">
      <c r="B36" s="176"/>
      <c r="C36" s="170"/>
      <c r="D36" s="172"/>
      <c r="E36" s="172"/>
      <c r="F36" s="175"/>
      <c r="G36" s="175"/>
      <c r="H36" s="172"/>
      <c r="I36" s="172"/>
      <c r="J36" s="172"/>
      <c r="K36" s="172"/>
      <c r="L36" s="76"/>
      <c r="M36" s="10"/>
    </row>
    <row r="37" spans="2:13" ht="30" customHeight="1" x14ac:dyDescent="0.2">
      <c r="B37" s="176"/>
      <c r="C37" s="170"/>
      <c r="D37" s="172"/>
      <c r="E37" s="172"/>
      <c r="F37" s="175"/>
      <c r="G37" s="175"/>
      <c r="H37" s="172"/>
      <c r="I37" s="172"/>
      <c r="J37" s="172"/>
      <c r="K37" s="172"/>
      <c r="L37" s="76"/>
      <c r="M37" s="10"/>
    </row>
    <row r="38" spans="2:13" ht="30" customHeight="1" x14ac:dyDescent="0.2">
      <c r="B38" s="176"/>
      <c r="C38" s="170"/>
      <c r="D38" s="172"/>
      <c r="E38" s="172"/>
      <c r="F38" s="175"/>
      <c r="G38" s="175"/>
      <c r="H38" s="172"/>
      <c r="I38" s="172"/>
      <c r="J38" s="172"/>
      <c r="K38" s="172"/>
      <c r="L38" s="76"/>
      <c r="M38" s="10"/>
    </row>
    <row r="39" spans="2:13" ht="30" customHeight="1" x14ac:dyDescent="0.2">
      <c r="B39" s="176"/>
      <c r="C39" s="170"/>
      <c r="D39" s="172"/>
      <c r="E39" s="172"/>
      <c r="F39" s="175"/>
      <c r="G39" s="175"/>
      <c r="H39" s="172"/>
      <c r="I39" s="172"/>
      <c r="J39" s="172"/>
      <c r="K39" s="172"/>
      <c r="L39" s="76"/>
    </row>
    <row r="40" spans="2:13" ht="30" customHeight="1" x14ac:dyDescent="0.2">
      <c r="B40" s="176"/>
      <c r="C40" s="170"/>
      <c r="D40" s="172"/>
      <c r="E40" s="172"/>
      <c r="F40" s="175"/>
      <c r="G40" s="175"/>
      <c r="H40" s="172"/>
      <c r="I40" s="172"/>
      <c r="J40" s="172"/>
      <c r="K40" s="172"/>
      <c r="L40" s="76"/>
    </row>
    <row r="41" spans="2:13" ht="30" customHeight="1" x14ac:dyDescent="0.2">
      <c r="B41" s="176"/>
      <c r="C41" s="170"/>
      <c r="D41" s="172"/>
      <c r="E41" s="172"/>
      <c r="F41" s="175"/>
      <c r="G41" s="175"/>
      <c r="H41" s="172"/>
      <c r="I41" s="172"/>
      <c r="J41" s="172"/>
      <c r="K41" s="172"/>
      <c r="L41" s="76"/>
    </row>
    <row r="42" spans="2:13" ht="30" customHeight="1" x14ac:dyDescent="0.2">
      <c r="B42" s="176"/>
      <c r="C42" s="170"/>
      <c r="D42" s="172"/>
      <c r="E42" s="172"/>
      <c r="F42" s="175"/>
      <c r="G42" s="175"/>
      <c r="H42" s="172"/>
      <c r="I42" s="172"/>
      <c r="J42" s="172"/>
      <c r="K42" s="172"/>
      <c r="L42" s="76"/>
    </row>
    <row r="43" spans="2:13" ht="30" customHeight="1" x14ac:dyDescent="0.2">
      <c r="B43" s="176"/>
      <c r="C43" s="170"/>
      <c r="D43" s="172"/>
      <c r="E43" s="172"/>
      <c r="F43" s="175"/>
      <c r="G43" s="175"/>
      <c r="H43" s="172"/>
      <c r="I43" s="172"/>
      <c r="J43" s="172"/>
      <c r="K43" s="172"/>
      <c r="L43" s="76"/>
    </row>
    <row r="44" spans="2:13" ht="30" customHeight="1" x14ac:dyDescent="0.2">
      <c r="B44" s="176"/>
      <c r="C44" s="170"/>
      <c r="D44" s="172"/>
      <c r="E44" s="172"/>
      <c r="F44" s="175"/>
      <c r="G44" s="175"/>
      <c r="H44" s="172"/>
      <c r="I44" s="172"/>
      <c r="J44" s="172"/>
      <c r="K44" s="172"/>
      <c r="L44" s="76"/>
    </row>
    <row r="45" spans="2:13" ht="30" customHeight="1" x14ac:dyDescent="0.2">
      <c r="B45" s="176"/>
      <c r="C45" s="170"/>
      <c r="D45" s="172"/>
      <c r="E45" s="172"/>
      <c r="F45" s="175"/>
      <c r="G45" s="175"/>
      <c r="H45" s="172"/>
      <c r="I45" s="172"/>
      <c r="J45" s="172"/>
      <c r="K45" s="172"/>
      <c r="L45" s="76"/>
    </row>
    <row r="46" spans="2:13" ht="30" customHeight="1" x14ac:dyDescent="0.2">
      <c r="B46" s="176"/>
      <c r="C46" s="170"/>
      <c r="D46" s="172"/>
      <c r="E46" s="172"/>
      <c r="F46" s="175"/>
      <c r="G46" s="175"/>
      <c r="H46" s="172"/>
      <c r="I46" s="172"/>
      <c r="J46" s="172"/>
      <c r="K46" s="172"/>
      <c r="L46" s="76"/>
    </row>
    <row r="47" spans="2:13" ht="30" customHeight="1" x14ac:dyDescent="0.2">
      <c r="B47" s="176"/>
      <c r="C47" s="170"/>
      <c r="D47" s="172"/>
      <c r="E47" s="172"/>
      <c r="F47" s="175"/>
      <c r="G47" s="175"/>
      <c r="H47" s="172"/>
      <c r="I47" s="172"/>
      <c r="J47" s="172"/>
      <c r="K47" s="172"/>
      <c r="L47" s="76"/>
    </row>
    <row r="48" spans="2:13" ht="30" customHeight="1" x14ac:dyDescent="0.2">
      <c r="B48" s="176"/>
      <c r="C48" s="170"/>
      <c r="D48" s="172"/>
      <c r="E48" s="172"/>
      <c r="F48" s="175"/>
      <c r="G48" s="175"/>
      <c r="H48" s="172"/>
      <c r="I48" s="172"/>
      <c r="J48" s="172"/>
      <c r="K48" s="172"/>
      <c r="L48" s="76"/>
    </row>
    <row r="49" spans="2:12" ht="30" customHeight="1" x14ac:dyDescent="0.2">
      <c r="B49" s="176"/>
      <c r="C49" s="170"/>
      <c r="D49" s="172"/>
      <c r="E49" s="172"/>
      <c r="F49" s="175"/>
      <c r="G49" s="175"/>
      <c r="H49" s="172"/>
      <c r="I49" s="172"/>
      <c r="J49" s="172"/>
      <c r="K49" s="172"/>
      <c r="L49" s="76"/>
    </row>
    <row r="50" spans="2:12" ht="30" customHeight="1" x14ac:dyDescent="0.2">
      <c r="B50" s="176"/>
      <c r="C50" s="170"/>
      <c r="D50" s="172"/>
      <c r="E50" s="172"/>
      <c r="F50" s="175"/>
      <c r="G50" s="175"/>
      <c r="H50" s="172"/>
      <c r="I50" s="172"/>
      <c r="J50" s="172"/>
      <c r="K50" s="172"/>
      <c r="L50" s="76"/>
    </row>
    <row r="51" spans="2:12" ht="30" customHeight="1" x14ac:dyDescent="0.2">
      <c r="B51" s="176"/>
      <c r="C51" s="170"/>
      <c r="D51" s="172"/>
      <c r="E51" s="172"/>
      <c r="F51" s="175"/>
      <c r="G51" s="175"/>
      <c r="H51" s="172"/>
      <c r="I51" s="172"/>
      <c r="J51" s="172"/>
      <c r="K51" s="172"/>
      <c r="L51" s="76"/>
    </row>
    <row r="52" spans="2:12" ht="30" customHeight="1" x14ac:dyDescent="0.2">
      <c r="B52" s="176"/>
      <c r="C52" s="170"/>
      <c r="D52" s="172"/>
      <c r="E52" s="172"/>
      <c r="F52" s="175"/>
      <c r="G52" s="175"/>
      <c r="H52" s="172"/>
      <c r="I52" s="172"/>
      <c r="J52" s="172"/>
      <c r="K52" s="172"/>
      <c r="L52" s="76"/>
    </row>
    <row r="53" spans="2:12" ht="30" customHeight="1" x14ac:dyDescent="0.2">
      <c r="B53" s="176"/>
      <c r="C53" s="170"/>
      <c r="D53" s="172"/>
      <c r="E53" s="172"/>
      <c r="F53" s="175"/>
      <c r="G53" s="175"/>
      <c r="H53" s="172"/>
      <c r="I53" s="172"/>
      <c r="J53" s="172"/>
      <c r="K53" s="172"/>
      <c r="L53" s="76"/>
    </row>
    <row r="54" spans="2:12" ht="30" customHeight="1" x14ac:dyDescent="0.2">
      <c r="B54" s="176"/>
      <c r="C54" s="170"/>
      <c r="D54" s="172"/>
      <c r="E54" s="172"/>
      <c r="F54" s="175"/>
      <c r="G54" s="175"/>
      <c r="H54" s="172"/>
      <c r="I54" s="172"/>
      <c r="J54" s="172"/>
      <c r="K54" s="172"/>
      <c r="L54" s="76"/>
    </row>
    <row r="55" spans="2:12" ht="30" customHeight="1" x14ac:dyDescent="0.2">
      <c r="B55" s="176"/>
      <c r="C55" s="170"/>
      <c r="D55" s="172"/>
      <c r="E55" s="172"/>
      <c r="F55" s="175"/>
      <c r="G55" s="175"/>
      <c r="H55" s="172"/>
      <c r="I55" s="172"/>
      <c r="J55" s="172"/>
      <c r="K55" s="172"/>
      <c r="L55" s="76"/>
    </row>
    <row r="56" spans="2:12" ht="30" customHeight="1" x14ac:dyDescent="0.2">
      <c r="B56" s="176"/>
      <c r="C56" s="170"/>
      <c r="D56" s="172"/>
      <c r="E56" s="172"/>
      <c r="F56" s="175"/>
      <c r="G56" s="175"/>
      <c r="H56" s="172"/>
      <c r="I56" s="172"/>
      <c r="J56" s="172"/>
      <c r="K56" s="172"/>
      <c r="L56" s="76"/>
    </row>
    <row r="57" spans="2:12" ht="30" customHeight="1" x14ac:dyDescent="0.2">
      <c r="B57" s="176"/>
      <c r="C57" s="170"/>
      <c r="D57" s="172"/>
      <c r="E57" s="172"/>
      <c r="F57" s="175"/>
      <c r="G57" s="175"/>
      <c r="H57" s="172"/>
      <c r="I57" s="172"/>
      <c r="J57" s="172"/>
      <c r="K57" s="172"/>
      <c r="L57" s="76"/>
    </row>
    <row r="58" spans="2:12" ht="30" customHeight="1" x14ac:dyDescent="0.2">
      <c r="B58" s="176"/>
      <c r="C58" s="170"/>
      <c r="D58" s="172"/>
      <c r="E58" s="172"/>
      <c r="F58" s="175"/>
      <c r="G58" s="175"/>
      <c r="H58" s="172"/>
      <c r="I58" s="172"/>
      <c r="J58" s="172"/>
      <c r="K58" s="172"/>
      <c r="L58" s="76"/>
    </row>
    <row r="59" spans="2:12" ht="30" customHeight="1" x14ac:dyDescent="0.2">
      <c r="B59" s="176"/>
      <c r="C59" s="170"/>
      <c r="D59" s="172"/>
      <c r="E59" s="172"/>
      <c r="F59" s="175"/>
      <c r="G59" s="175"/>
      <c r="H59" s="172"/>
      <c r="I59" s="172"/>
      <c r="J59" s="172"/>
      <c r="K59" s="172"/>
      <c r="L59" s="76"/>
    </row>
    <row r="60" spans="2:12" ht="30" customHeight="1" x14ac:dyDescent="0.2">
      <c r="B60" s="176"/>
      <c r="C60" s="170"/>
      <c r="D60" s="172"/>
      <c r="E60" s="172"/>
      <c r="F60" s="175"/>
      <c r="G60" s="175"/>
      <c r="H60" s="172"/>
      <c r="I60" s="172"/>
      <c r="J60" s="172"/>
      <c r="K60" s="172"/>
      <c r="L60" s="76"/>
    </row>
    <row r="61" spans="2:12" ht="30" customHeight="1" x14ac:dyDescent="0.2">
      <c r="B61" s="176"/>
      <c r="C61" s="170"/>
      <c r="D61" s="172"/>
      <c r="E61" s="172"/>
      <c r="F61" s="175"/>
      <c r="G61" s="175"/>
      <c r="H61" s="172"/>
      <c r="I61" s="172"/>
      <c r="J61" s="172"/>
      <c r="K61" s="172"/>
      <c r="L61" s="76"/>
    </row>
    <row r="62" spans="2:12" ht="30" customHeight="1" x14ac:dyDescent="0.2">
      <c r="B62" s="176"/>
      <c r="C62" s="170"/>
      <c r="D62" s="172"/>
      <c r="E62" s="172"/>
      <c r="F62" s="175"/>
      <c r="G62" s="175"/>
      <c r="H62" s="172"/>
      <c r="I62" s="172"/>
      <c r="J62" s="172"/>
      <c r="K62" s="172"/>
      <c r="L62" s="76"/>
    </row>
    <row r="63" spans="2:12" ht="30" customHeight="1" x14ac:dyDescent="0.2">
      <c r="B63" s="176"/>
      <c r="C63" s="170"/>
      <c r="D63" s="172"/>
      <c r="E63" s="172"/>
      <c r="F63" s="175"/>
      <c r="G63" s="175"/>
      <c r="H63" s="172"/>
      <c r="I63" s="172"/>
      <c r="J63" s="172"/>
      <c r="K63" s="172"/>
      <c r="L63" s="76"/>
    </row>
    <row r="64" spans="2:12" ht="30" customHeight="1" x14ac:dyDescent="0.2">
      <c r="B64" s="176"/>
      <c r="C64" s="170"/>
      <c r="D64" s="172"/>
      <c r="E64" s="172"/>
      <c r="F64" s="175"/>
      <c r="G64" s="175"/>
      <c r="H64" s="172"/>
      <c r="I64" s="172"/>
      <c r="J64" s="172"/>
      <c r="K64" s="172"/>
      <c r="L64" s="76"/>
    </row>
  </sheetData>
  <sheetProtection formatCells="0" formatColumns="0" formatRows="0" insertRows="0" deleteRows="0" sort="0" autoFilter="0" pivotTables="0"/>
  <autoFilter ref="B13:L13" xr:uid="{E4EF35BE-675F-457E-BAC4-63B1A0EA4341}"/>
  <mergeCells count="2">
    <mergeCell ref="B2:F2"/>
    <mergeCell ref="J10:K10"/>
  </mergeCells>
  <dataValidations count="6">
    <dataValidation type="list" allowBlank="1" showInputMessage="1" showErrorMessage="1" sqref="L8" xr:uid="{26480D0F-48EF-4053-8B4B-275C843FD905}">
      <formula1>"Yes, No"</formula1>
    </dataValidation>
    <dataValidation type="whole" allowBlank="1" showInputMessage="1" showErrorMessage="1" sqref="J13:K13 J15:K64" xr:uid="{A7B19BBC-1F74-4D73-AB4F-B36B227A93CD}">
      <formula1>0</formula1>
      <formula2>1000</formula2>
    </dataValidation>
    <dataValidation type="list" allowBlank="1" showInputMessage="1" showErrorMessage="1" error="Please select option from the drop down list." promptTitle="Select from drop down list" prompt=" " sqref="I14:I64" xr:uid="{AF20E185-E8FE-45AA-835A-40C857FC96F8}">
      <formula1>"Green, Amber, Red"</formula1>
    </dataValidation>
    <dataValidation type="list" allowBlank="1" showInputMessage="1" showErrorMessage="1" error="Please select option from the drop down list." promptTitle="Select from drop down list" prompt=" " sqref="C14:C64" xr:uid="{93A1FD57-21CF-49EA-8390-0731A29FD792}">
      <formula1>"Food, Drink"</formula1>
    </dataValidation>
    <dataValidation type="list" allowBlank="1" showInputMessage="1" showErrorMessage="1" error="Please select option from the drop down list." promptTitle="Select from drop down list" prompt=" " sqref="H14:H64" xr:uid="{330157D7-D875-41B3-A5C7-87BA75911E26}">
      <formula1>"Breads &amp; Cereals,Dairy and Alternatives,Fruit,Grains,Meat/Fish,Nuts,Ready-to-eat,Savoury Snacks,Sweet Snacks,Coffee,Juice,Flavoured Milk,Sweetened Drinks,Water-flavoured,Water-unflavoured,Tea"</formula1>
    </dataValidation>
    <dataValidation type="list" allowBlank="1" showInputMessage="1" showErrorMessage="1" error="Please select option from the drop down list." promptTitle="Select from drop down list" prompt=" " sqref="G14:G64" xr:uid="{4DD1BF75-BC60-4B6D-99A8-9219FAABA3B8}">
      <formula1>"Yes, No"</formula1>
    </dataValidation>
  </dataValidations>
  <pageMargins left="0.23622047244094491" right="0.23622047244094491" top="0.74803149606299213" bottom="0.74803149606299213" header="0.31496062992125984" footer="0.31496062992125984"/>
  <pageSetup paperSize="9" scale="56" firstPageNumber="10" fitToHeight="0" orientation="landscape" useFirstPageNumber="1" r:id="rId1"/>
  <headerFooter scaleWithDoc="0">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0E27-5079-4E23-BD23-B9E94B709B35}">
  <sheetPr>
    <tabColor rgb="FF00CC99"/>
    <pageSetUpPr fitToPage="1"/>
  </sheetPr>
  <dimension ref="B2:J15"/>
  <sheetViews>
    <sheetView showGridLines="0" showRuler="0" zoomScaleNormal="100" zoomScaleSheetLayoutView="93" workbookViewId="0">
      <selection activeCell="B5" sqref="B5:D5"/>
    </sheetView>
  </sheetViews>
  <sheetFormatPr defaultColWidth="9.140625" defaultRowHeight="12.75" x14ac:dyDescent="0.2"/>
  <cols>
    <col min="1" max="1" width="3.42578125" style="30" customWidth="1"/>
    <col min="2" max="2" width="80" style="30" customWidth="1"/>
    <col min="3" max="3" width="43.42578125" style="30" customWidth="1"/>
    <col min="4" max="4" width="18.42578125" style="30" customWidth="1"/>
    <col min="5" max="6" width="9.140625" style="30" customWidth="1"/>
    <col min="7" max="7" width="8.28515625" style="30" customWidth="1"/>
    <col min="8" max="10" width="9.140625" style="30" customWidth="1"/>
    <col min="11" max="16384" width="9.140625" style="30"/>
  </cols>
  <sheetData>
    <row r="2" spans="2:10" s="213" customFormat="1" ht="30" customHeight="1" thickBot="1" x14ac:dyDescent="0.3">
      <c r="B2" s="256" t="s">
        <v>123</v>
      </c>
      <c r="C2" s="215"/>
      <c r="D2" s="216"/>
      <c r="E2" s="217"/>
      <c r="F2" s="217"/>
      <c r="G2" s="218"/>
      <c r="H2" s="218"/>
      <c r="I2" s="218"/>
      <c r="J2" s="218"/>
    </row>
    <row r="3" spans="2:10" s="213" customFormat="1" ht="32.25" customHeight="1" thickBot="1" x14ac:dyDescent="0.3">
      <c r="B3" s="448" t="s">
        <v>38</v>
      </c>
      <c r="C3" s="449"/>
      <c r="D3" s="450"/>
      <c r="E3" s="212"/>
      <c r="F3" s="212"/>
      <c r="G3" s="212"/>
      <c r="H3" s="212"/>
      <c r="I3" s="212"/>
      <c r="J3" s="212"/>
    </row>
    <row r="4" spans="2:10" s="34" customFormat="1" ht="15.95" customHeight="1" x14ac:dyDescent="0.25">
      <c r="B4" s="83"/>
      <c r="C4" s="83"/>
      <c r="D4" s="84"/>
      <c r="E4" s="33"/>
      <c r="F4" s="33"/>
      <c r="G4" s="33"/>
      <c r="H4" s="82"/>
      <c r="I4" s="82"/>
      <c r="J4" s="82"/>
    </row>
    <row r="5" spans="2:10" s="85" customFormat="1" ht="99.75" customHeight="1" x14ac:dyDescent="0.25">
      <c r="B5" s="451" t="s">
        <v>173</v>
      </c>
      <c r="C5" s="451"/>
      <c r="D5" s="451"/>
      <c r="G5" s="86"/>
      <c r="H5" s="86"/>
      <c r="I5" s="86"/>
      <c r="J5" s="86"/>
    </row>
    <row r="6" spans="2:10" s="85" customFormat="1" x14ac:dyDescent="0.25">
      <c r="B6" s="87"/>
      <c r="C6" s="87"/>
      <c r="D6" s="87"/>
      <c r="G6" s="86"/>
      <c r="H6" s="86"/>
      <c r="I6" s="86"/>
      <c r="J6" s="86"/>
    </row>
    <row r="7" spans="2:10" s="81" customFormat="1" ht="30" customHeight="1" x14ac:dyDescent="0.2">
      <c r="B7" s="452" t="s">
        <v>104</v>
      </c>
      <c r="C7" s="452"/>
      <c r="D7" s="424" t="s">
        <v>29</v>
      </c>
      <c r="G7" s="12"/>
      <c r="H7" s="12"/>
      <c r="I7" s="12"/>
      <c r="J7" s="12"/>
    </row>
    <row r="8" spans="2:10" s="88" customFormat="1" ht="30" customHeight="1" x14ac:dyDescent="0.2">
      <c r="B8" s="453" t="s">
        <v>124</v>
      </c>
      <c r="C8" s="453"/>
      <c r="D8" s="425"/>
    </row>
    <row r="9" spans="2:10" s="88" customFormat="1" ht="30" customHeight="1" x14ac:dyDescent="0.2">
      <c r="B9" s="446" t="s">
        <v>138</v>
      </c>
      <c r="C9" s="446"/>
      <c r="D9" s="426" t="str">
        <f>IF((AND(D8="No")),"Yes","No")</f>
        <v>No</v>
      </c>
    </row>
    <row r="10" spans="2:10" s="88" customFormat="1" ht="30" customHeight="1" x14ac:dyDescent="0.2">
      <c r="B10" s="95"/>
      <c r="C10" s="96"/>
      <c r="D10" s="219"/>
    </row>
    <row r="11" spans="2:10" s="88" customFormat="1" ht="30" customHeight="1" x14ac:dyDescent="0.2">
      <c r="B11" s="454" t="s">
        <v>106</v>
      </c>
      <c r="C11" s="454"/>
      <c r="D11" s="424" t="s">
        <v>29</v>
      </c>
    </row>
    <row r="12" spans="2:10" ht="30" customHeight="1" x14ac:dyDescent="0.2">
      <c r="B12" s="447" t="s">
        <v>156</v>
      </c>
      <c r="C12" s="447"/>
      <c r="D12" s="427"/>
    </row>
    <row r="13" spans="2:10" ht="30" customHeight="1" x14ac:dyDescent="0.2">
      <c r="B13" s="446" t="s">
        <v>215</v>
      </c>
      <c r="C13" s="446"/>
      <c r="D13" s="426" t="str">
        <f>IF((AND(D12="No")),"Yes","No")</f>
        <v>No</v>
      </c>
    </row>
    <row r="14" spans="2:10" ht="30" customHeight="1" thickBot="1" x14ac:dyDescent="0.25"/>
    <row r="15" spans="2:10" ht="30" customHeight="1" thickBot="1" x14ac:dyDescent="0.25">
      <c r="B15" s="444" t="s">
        <v>139</v>
      </c>
      <c r="C15" s="445"/>
      <c r="D15" s="198" t="str">
        <f>IF((AND(D9="Yes",D13="Yes")),"Yes","No")</f>
        <v>No</v>
      </c>
    </row>
  </sheetData>
  <sheetProtection formatCells="0" formatColumns="0" formatRows="0"/>
  <mergeCells count="9">
    <mergeCell ref="B15:C15"/>
    <mergeCell ref="B9:C9"/>
    <mergeCell ref="B12:C12"/>
    <mergeCell ref="B13:C13"/>
    <mergeCell ref="B3:D3"/>
    <mergeCell ref="B5:D5"/>
    <mergeCell ref="B7:C7"/>
    <mergeCell ref="B8:C8"/>
    <mergeCell ref="B11:C11"/>
  </mergeCells>
  <dataValidations count="1">
    <dataValidation type="list" allowBlank="1" showInputMessage="1" showErrorMessage="1" sqref="D12 D8" xr:uid="{A3CB1888-18FC-4876-B362-8B7C21F55E58}">
      <formula1>"Yes, No"</formula1>
    </dataValidation>
  </dataValidations>
  <pageMargins left="0.23622047244094491" right="0.23622047244094491" top="0.74803149606299213" bottom="0.74803149606299213" header="0.31496062992125984" footer="0.31496062992125984"/>
  <pageSetup paperSize="9" firstPageNumber="13" fitToHeight="0" orientation="landscape" useFirstPageNumber="1" r:id="rId1"/>
  <headerFooter scaleWithDoc="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E382-8DB5-4EC7-90DD-922D3C50472E}">
  <sheetPr>
    <tabColor rgb="FF00CC99"/>
    <pageSetUpPr fitToPage="1"/>
  </sheetPr>
  <dimension ref="B2:AS23"/>
  <sheetViews>
    <sheetView showGridLines="0" showRowColHeaders="0" topLeftCell="A4" zoomScaleNormal="100" zoomScaleSheetLayoutView="100" workbookViewId="0">
      <selection activeCell="C13" sqref="C13"/>
    </sheetView>
  </sheetViews>
  <sheetFormatPr defaultColWidth="9.140625" defaultRowHeight="15.75" x14ac:dyDescent="0.25"/>
  <cols>
    <col min="1" max="1" width="3.42578125" style="30" customWidth="1"/>
    <col min="2" max="2" width="106.7109375" style="32" customWidth="1"/>
    <col min="3" max="3" width="23.42578125" style="211" customWidth="1"/>
    <col min="4" max="9" width="9.140625" style="30"/>
    <col min="10" max="45" width="9.140625" style="13"/>
    <col min="46" max="16384" width="9.140625" style="30"/>
  </cols>
  <sheetData>
    <row r="2" spans="2:45" s="223" customFormat="1" ht="30" customHeight="1" thickBot="1" x14ac:dyDescent="0.3">
      <c r="B2" s="255" t="s">
        <v>129</v>
      </c>
      <c r="C2" s="222"/>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row>
    <row r="3" spans="2:45" s="225" customFormat="1" ht="30" customHeight="1" thickBot="1" x14ac:dyDescent="0.3">
      <c r="B3" s="455" t="s">
        <v>38</v>
      </c>
      <c r="C3" s="456"/>
      <c r="D3" s="212"/>
      <c r="E3" s="212"/>
      <c r="F3" s="212"/>
      <c r="G3" s="212"/>
      <c r="H3" s="212"/>
      <c r="I3" s="15"/>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row>
    <row r="4" spans="2:45" ht="65.25" customHeight="1" x14ac:dyDescent="0.2">
      <c r="B4" s="457" t="s">
        <v>197</v>
      </c>
      <c r="C4" s="457"/>
      <c r="D4" s="199"/>
      <c r="E4" s="199"/>
      <c r="F4" s="199"/>
      <c r="G4" s="199"/>
      <c r="H4" s="199"/>
      <c r="I4" s="81"/>
    </row>
    <row r="5" spans="2:45" ht="38.25" x14ac:dyDescent="0.2">
      <c r="B5" s="228"/>
      <c r="C5" s="229" t="s">
        <v>133</v>
      </c>
      <c r="D5" s="200"/>
      <c r="E5" s="200"/>
      <c r="F5" s="200"/>
      <c r="G5" s="200"/>
      <c r="H5" s="200"/>
      <c r="I5" s="200"/>
    </row>
    <row r="6" spans="2:45" ht="21" customHeight="1" x14ac:dyDescent="0.2">
      <c r="B6" s="230" t="s">
        <v>127</v>
      </c>
      <c r="C6" s="227"/>
      <c r="D6" s="201"/>
      <c r="E6" s="201"/>
      <c r="F6" s="201"/>
      <c r="G6" s="201"/>
      <c r="H6" s="201"/>
      <c r="I6" s="201"/>
    </row>
    <row r="7" spans="2:45" s="202" customFormat="1" ht="21" customHeight="1" x14ac:dyDescent="0.25">
      <c r="B7" s="231" t="s">
        <v>134</v>
      </c>
      <c r="C7" s="232" t="str">
        <f>IF((AND('Counting -FOOD &amp; DRINK'!H5&gt;=49%)),"Yes","No")</f>
        <v>No</v>
      </c>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row>
    <row r="8" spans="2:45" s="204" customFormat="1" ht="21" customHeight="1" x14ac:dyDescent="0.25">
      <c r="B8" s="249" t="s">
        <v>203</v>
      </c>
      <c r="C8" s="250" t="str">
        <f>IF((AND('Counting -FOOD &amp; DRINK'!H7&lt;=26%)),"Yes","No")</f>
        <v>Yes</v>
      </c>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row>
    <row r="9" spans="2:45" s="206" customFormat="1" ht="21" customHeight="1" x14ac:dyDescent="0.25">
      <c r="B9" s="233" t="s">
        <v>135</v>
      </c>
      <c r="C9" s="234" t="str">
        <f>IF((AND('Counting -FOOD &amp; DRINK'!H8=0%)),"Yes","No")</f>
        <v>Yes</v>
      </c>
    </row>
    <row r="10" spans="2:45" s="206" customFormat="1" ht="21" customHeight="1" x14ac:dyDescent="0.25">
      <c r="B10" s="233" t="s">
        <v>202</v>
      </c>
      <c r="C10" s="234" t="str">
        <f>IF((AND('Counting -FOOD &amp; DRINK'!H9&lt;=21%)),"Yes","No")</f>
        <v>Yes</v>
      </c>
    </row>
    <row r="11" spans="2:45" s="207" customFormat="1" ht="21" customHeight="1" x14ac:dyDescent="0.25">
      <c r="B11" s="235"/>
      <c r="C11" s="236"/>
    </row>
    <row r="12" spans="2:45" s="202" customFormat="1" ht="21" customHeight="1" x14ac:dyDescent="0.25">
      <c r="B12" s="237" t="s">
        <v>128</v>
      </c>
      <c r="C12" s="238"/>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row>
    <row r="13" spans="2:45" s="202" customFormat="1" ht="21" customHeight="1" x14ac:dyDescent="0.25">
      <c r="B13" s="239" t="s">
        <v>136</v>
      </c>
      <c r="C13" s="232" t="str">
        <f>IF(OR(AND('Counting -FOOD &amp; DRINK'!J5&gt;=49%)), "Yes","No")</f>
        <v>No</v>
      </c>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row>
    <row r="14" spans="2:45" s="204" customFormat="1" ht="21" customHeight="1" x14ac:dyDescent="0.25">
      <c r="B14" s="251" t="s">
        <v>205</v>
      </c>
      <c r="C14" s="250" t="str">
        <f>IF((AND('Counting -FOOD &amp; DRINK'!J7&lt;=26%)),"Yes","No")</f>
        <v>Yes</v>
      </c>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row>
    <row r="15" spans="2:45" s="206" customFormat="1" ht="21" customHeight="1" x14ac:dyDescent="0.25">
      <c r="B15" s="240" t="s">
        <v>137</v>
      </c>
      <c r="C15" s="234" t="str">
        <f>IF((AND('Counting -FOOD &amp; DRINK'!J8=0%)),"Yes","No")</f>
        <v>Yes</v>
      </c>
    </row>
    <row r="16" spans="2:45" s="207" customFormat="1" ht="21" customHeight="1" x14ac:dyDescent="0.25">
      <c r="B16" s="240" t="s">
        <v>206</v>
      </c>
      <c r="C16" s="234" t="str">
        <f>IF((AND('Counting -FOOD &amp; DRINK'!J9&lt;=21%)),"Yes","No")</f>
        <v>Yes</v>
      </c>
    </row>
    <row r="17" spans="2:45" s="207" customFormat="1" ht="21" customHeight="1" x14ac:dyDescent="0.25">
      <c r="B17" s="241"/>
      <c r="C17" s="236"/>
    </row>
    <row r="18" spans="2:45" s="208" customFormat="1" ht="21" customHeight="1" x14ac:dyDescent="0.25">
      <c r="B18" s="242" t="s">
        <v>120</v>
      </c>
      <c r="C18" s="243" t="str">
        <f>IF('Placement &amp; Promo -FOOD &amp; DRINK'!D9="Yes","Yes","No")</f>
        <v>No</v>
      </c>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row>
    <row r="19" spans="2:45" s="208" customFormat="1" ht="21" customHeight="1" x14ac:dyDescent="0.25">
      <c r="B19" s="244"/>
      <c r="C19" s="245"/>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row>
    <row r="20" spans="2:45" s="208" customFormat="1" ht="21" customHeight="1" x14ac:dyDescent="0.25">
      <c r="B20" s="242" t="s">
        <v>121</v>
      </c>
      <c r="C20" s="243" t="str">
        <f>IF('Placement &amp; Promo -FOOD &amp; DRINK'!D13="Yes","Yes","No")</f>
        <v>No</v>
      </c>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row>
    <row r="21" spans="2:45" s="210" customFormat="1" ht="21" customHeight="1" thickBot="1" x14ac:dyDescent="0.3">
      <c r="B21" s="246"/>
      <c r="C21" s="247"/>
    </row>
    <row r="22" spans="2:45" s="208" customFormat="1" ht="21" customHeight="1" thickBot="1" x14ac:dyDescent="0.3">
      <c r="B22" s="248" t="s">
        <v>122</v>
      </c>
      <c r="C22" s="220" t="str">
        <f>IF((AND(C7="Yes",C8="Yes",C9="Yes",C10="Yes",C13="Yes",C14="Yes",C15="Yes",C16="Yes",C18="Yes",C20="Yes")),"Yes","No")</f>
        <v>No</v>
      </c>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row>
    <row r="23" spans="2:45" ht="20.25" customHeight="1" x14ac:dyDescent="0.2">
      <c r="B23" s="30"/>
      <c r="C23" s="30"/>
    </row>
  </sheetData>
  <mergeCells count="2">
    <mergeCell ref="B3:C3"/>
    <mergeCell ref="B4:C4"/>
  </mergeCells>
  <pageMargins left="0.7" right="0.7" top="0.75" bottom="0.75" header="0.3" footer="0.3"/>
  <pageSetup paperSize="9" scale="93" orientation="landscape"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FBB6-3649-4922-B70A-07BBABD94990}">
  <sheetPr codeName="Sheet7">
    <tabColor rgb="FFFFC000"/>
    <pageSetUpPr fitToPage="1"/>
  </sheetPr>
  <dimension ref="B2:S63"/>
  <sheetViews>
    <sheetView showGridLines="0" zoomScale="85" zoomScaleNormal="85" zoomScaleSheetLayoutView="100" zoomScalePageLayoutView="66" workbookViewId="0">
      <selection activeCell="H7" sqref="H7"/>
    </sheetView>
  </sheetViews>
  <sheetFormatPr defaultColWidth="9.140625" defaultRowHeight="12.75" x14ac:dyDescent="0.2"/>
  <cols>
    <col min="1" max="1" width="3.42578125" style="8" customWidth="1"/>
    <col min="2" max="4" width="22.7109375" style="8" customWidth="1"/>
    <col min="5" max="5" width="22.7109375" style="187" customWidth="1"/>
    <col min="6" max="6" width="22.7109375" style="182" customWidth="1"/>
    <col min="7" max="7" width="22.7109375" style="171" customWidth="1"/>
    <col min="8" max="11" width="22.7109375" style="182" customWidth="1"/>
    <col min="12" max="12" width="22.7109375" style="8" customWidth="1"/>
    <col min="13" max="13" width="18.85546875" style="8" bestFit="1" customWidth="1"/>
    <col min="14" max="14" width="24.7109375" style="8" customWidth="1"/>
    <col min="15" max="16" width="9.140625" style="8"/>
    <col min="17" max="17" width="9.140625" style="12"/>
    <col min="18" max="18" width="18.28515625" style="8" bestFit="1" customWidth="1"/>
    <col min="19" max="19" width="19.42578125" style="8" bestFit="1" customWidth="1"/>
    <col min="20" max="16384" width="9.140625" style="8"/>
  </cols>
  <sheetData>
    <row r="2" spans="2:17" s="285" customFormat="1" ht="30" customHeight="1" thickBot="1" x14ac:dyDescent="0.3">
      <c r="B2" s="458" t="s">
        <v>103</v>
      </c>
      <c r="C2" s="458"/>
      <c r="D2" s="458"/>
      <c r="E2" s="257"/>
      <c r="F2" s="258"/>
      <c r="G2" s="258"/>
      <c r="H2" s="257"/>
      <c r="I2" s="257"/>
      <c r="J2" s="257"/>
      <c r="K2" s="257"/>
      <c r="L2" s="257"/>
    </row>
    <row r="3" spans="2:17" s="285" customFormat="1" ht="30" customHeight="1" thickBot="1" x14ac:dyDescent="0.3">
      <c r="B3" s="459" t="s">
        <v>38</v>
      </c>
      <c r="C3" s="460"/>
      <c r="D3" s="460"/>
      <c r="E3" s="460"/>
      <c r="F3" s="460"/>
      <c r="G3" s="460"/>
      <c r="H3" s="460"/>
      <c r="I3" s="460"/>
      <c r="J3" s="460"/>
      <c r="K3" s="460"/>
      <c r="L3" s="461"/>
    </row>
    <row r="4" spans="2:17" s="7" customFormat="1" ht="26.25" customHeight="1" thickBot="1" x14ac:dyDescent="0.25">
      <c r="B4" s="132"/>
      <c r="C4" s="132"/>
      <c r="D4" s="132"/>
      <c r="E4" s="314"/>
      <c r="F4" s="315"/>
      <c r="G4" s="316" t="s">
        <v>2</v>
      </c>
      <c r="H4" s="316" t="s">
        <v>23</v>
      </c>
      <c r="I4" s="316" t="s">
        <v>3</v>
      </c>
      <c r="J4" s="316" t="s">
        <v>24</v>
      </c>
      <c r="K4" s="316" t="s">
        <v>4</v>
      </c>
      <c r="L4" s="431" t="s">
        <v>212</v>
      </c>
    </row>
    <row r="5" spans="2:17" customFormat="1" ht="30.75" customHeight="1" thickBot="1" x14ac:dyDescent="0.3">
      <c r="B5" s="134"/>
      <c r="C5" s="146" t="s">
        <v>32</v>
      </c>
      <c r="D5" s="147" t="s">
        <v>33</v>
      </c>
      <c r="E5" s="420" t="s">
        <v>115</v>
      </c>
      <c r="F5" s="317">
        <f>COUNTIF(F11:F63,"*Green*")</f>
        <v>0</v>
      </c>
      <c r="G5" s="318">
        <f xml:space="preserve"> SUMIF(F11:F63, "Green",G11:G63)</f>
        <v>0</v>
      </c>
      <c r="H5" s="319">
        <f>IFERROR(G5/C6,0)</f>
        <v>0</v>
      </c>
      <c r="I5" s="318">
        <f xml:space="preserve"> SUMIF(F11:F63, "Green",H11:H63)</f>
        <v>0</v>
      </c>
      <c r="J5" s="319">
        <f>IFERROR(I5/D6,0)</f>
        <v>0</v>
      </c>
      <c r="K5" s="318" t="s">
        <v>5</v>
      </c>
      <c r="L5" s="320" t="str">
        <f>IF(OR(AND(H5&gt;49%, J5&gt;49%)), "Yes","No")</f>
        <v>No</v>
      </c>
      <c r="M5" s="8"/>
    </row>
    <row r="6" spans="2:17" customFormat="1" ht="30.75" customHeight="1" thickBot="1" x14ac:dyDescent="0.3">
      <c r="B6" s="71" t="s">
        <v>34</v>
      </c>
      <c r="C6" s="226">
        <f>SUM(G11:G61)</f>
        <v>0</v>
      </c>
      <c r="D6" s="149">
        <f>SUM(H11:H61)</f>
        <v>0</v>
      </c>
      <c r="E6" s="421" t="s">
        <v>116</v>
      </c>
      <c r="F6" s="321">
        <f>COUNTIF(F11:F63,"*Amber*")</f>
        <v>0</v>
      </c>
      <c r="G6" s="322">
        <f xml:space="preserve"> SUMIF(F11:F63, "Amber",G11:G63)</f>
        <v>0</v>
      </c>
      <c r="H6" s="323">
        <f>IFERROR(G6/C6,0)</f>
        <v>0</v>
      </c>
      <c r="I6" s="322">
        <f xml:space="preserve"> SUMIF(F11:F63, "Amber",H11:H63)</f>
        <v>0</v>
      </c>
      <c r="J6" s="323">
        <f>IFERROR(I6/D6,0)</f>
        <v>0</v>
      </c>
      <c r="K6" s="324" t="s">
        <v>37</v>
      </c>
      <c r="L6" s="383" t="s">
        <v>37</v>
      </c>
      <c r="M6" s="8"/>
    </row>
    <row r="7" spans="2:17" customFormat="1" ht="30.75" customHeight="1" thickBot="1" x14ac:dyDescent="0.3">
      <c r="B7" s="143"/>
      <c r="C7" s="142"/>
      <c r="D7" s="133"/>
      <c r="E7" s="422" t="s">
        <v>117</v>
      </c>
      <c r="F7" s="325">
        <f>COUNTIF(F11:F63,"*Red*")</f>
        <v>0</v>
      </c>
      <c r="G7" s="326">
        <f xml:space="preserve"> SUMIF(F11:F63, "Red",G11:G63)</f>
        <v>0</v>
      </c>
      <c r="H7" s="327">
        <f>IFERROR(G7/C6,0)</f>
        <v>0</v>
      </c>
      <c r="I7" s="326">
        <f xml:space="preserve"> SUMIF(F11:F63, "Red",H11:H63)</f>
        <v>0</v>
      </c>
      <c r="J7" s="328">
        <f>IFERROR(I7/D6,0)</f>
        <v>0</v>
      </c>
      <c r="K7" s="329" t="s">
        <v>6</v>
      </c>
      <c r="L7" s="330" t="str">
        <f>IF((AND(H7&lt;21%,J7&lt;21%)),"Yes","No")</f>
        <v>Yes</v>
      </c>
      <c r="M7" s="8"/>
    </row>
    <row r="8" spans="2:17" customFormat="1" ht="30.75" customHeight="1" thickBot="1" x14ac:dyDescent="0.3">
      <c r="B8" s="144"/>
      <c r="C8" s="145"/>
      <c r="D8" s="145"/>
      <c r="E8" s="331"/>
      <c r="F8" s="332"/>
      <c r="G8" s="332"/>
      <c r="H8" s="332"/>
      <c r="I8" s="332"/>
      <c r="J8" s="441" t="s">
        <v>213</v>
      </c>
      <c r="K8" s="442"/>
      <c r="L8" s="333" t="str">
        <f>IF((AND(L5="Yes",L7="Yes")),"Yes","No")</f>
        <v>No</v>
      </c>
      <c r="M8" s="8"/>
    </row>
    <row r="9" spans="2:17" s="27" customFormat="1" ht="15" x14ac:dyDescent="0.25">
      <c r="B9" s="28"/>
      <c r="C9" s="28"/>
      <c r="D9" s="28"/>
      <c r="E9" s="183"/>
      <c r="F9" s="178"/>
      <c r="G9" s="178"/>
      <c r="H9" s="178"/>
      <c r="I9" s="178"/>
      <c r="J9" s="178"/>
      <c r="K9" s="178"/>
      <c r="L9" s="28"/>
    </row>
    <row r="10" spans="2:17" s="26" customFormat="1" ht="54.75" customHeight="1" x14ac:dyDescent="0.2">
      <c r="B10" s="89" t="s">
        <v>7</v>
      </c>
      <c r="C10" s="89" t="s">
        <v>8</v>
      </c>
      <c r="D10" s="89" t="s">
        <v>9</v>
      </c>
      <c r="E10" s="89" t="s">
        <v>190</v>
      </c>
      <c r="F10" s="89" t="s">
        <v>189</v>
      </c>
      <c r="G10" s="89" t="s">
        <v>10</v>
      </c>
      <c r="H10" s="89" t="s">
        <v>11</v>
      </c>
      <c r="I10" s="93" t="s">
        <v>12</v>
      </c>
      <c r="M10" s="9"/>
      <c r="N10" s="9"/>
      <c r="O10" s="9"/>
      <c r="P10" s="9"/>
      <c r="Q10" s="287"/>
    </row>
    <row r="11" spans="2:17" s="25" customFormat="1" ht="30" customHeight="1" x14ac:dyDescent="0.3">
      <c r="B11" s="293" t="s">
        <v>158</v>
      </c>
      <c r="C11" s="293" t="s">
        <v>158</v>
      </c>
      <c r="D11" s="293" t="s">
        <v>158</v>
      </c>
      <c r="E11" s="286"/>
      <c r="F11" s="286"/>
      <c r="G11" s="293" t="s">
        <v>158</v>
      </c>
      <c r="H11" s="293" t="s">
        <v>158</v>
      </c>
      <c r="I11" s="351" t="s">
        <v>158</v>
      </c>
      <c r="M11" s="35"/>
      <c r="N11" s="36"/>
      <c r="O11" s="36"/>
      <c r="P11" s="31"/>
      <c r="Q11" s="31"/>
    </row>
    <row r="12" spans="2:17" ht="30" customHeight="1" x14ac:dyDescent="0.2">
      <c r="B12" s="184"/>
      <c r="C12" s="179"/>
      <c r="D12" s="175"/>
      <c r="E12" s="179"/>
      <c r="F12" s="179"/>
      <c r="G12" s="179"/>
      <c r="H12" s="179"/>
      <c r="I12" s="78"/>
      <c r="M12" s="12"/>
      <c r="N12" s="14"/>
      <c r="O12" s="14"/>
      <c r="P12" s="12"/>
    </row>
    <row r="13" spans="2:17" ht="30" customHeight="1" x14ac:dyDescent="0.2">
      <c r="B13" s="184"/>
      <c r="C13" s="172"/>
      <c r="D13" s="172"/>
      <c r="E13" s="180"/>
      <c r="F13" s="180"/>
      <c r="G13" s="180"/>
      <c r="H13" s="180"/>
      <c r="I13" s="78"/>
      <c r="M13" s="12"/>
      <c r="N13" s="14"/>
      <c r="O13" s="14"/>
      <c r="P13" s="12"/>
    </row>
    <row r="14" spans="2:17" ht="30" customHeight="1" x14ac:dyDescent="0.2">
      <c r="B14" s="184"/>
      <c r="C14" s="172"/>
      <c r="D14" s="172"/>
      <c r="E14" s="180"/>
      <c r="F14" s="180"/>
      <c r="G14" s="180"/>
      <c r="H14" s="180"/>
      <c r="I14" s="78"/>
      <c r="M14" s="12"/>
      <c r="N14" s="14"/>
      <c r="O14" s="14"/>
      <c r="P14" s="12"/>
    </row>
    <row r="15" spans="2:17" ht="30" customHeight="1" x14ac:dyDescent="0.2">
      <c r="B15" s="184"/>
      <c r="C15" s="172"/>
      <c r="D15" s="172"/>
      <c r="E15" s="180"/>
      <c r="F15" s="180"/>
      <c r="G15" s="180"/>
      <c r="H15" s="180"/>
      <c r="I15" s="78"/>
      <c r="M15" s="15"/>
      <c r="N15" s="16"/>
      <c r="O15" s="16"/>
      <c r="P15" s="15"/>
      <c r="Q15" s="17"/>
    </row>
    <row r="16" spans="2:17" ht="30" customHeight="1" x14ac:dyDescent="0.2">
      <c r="B16" s="184"/>
      <c r="C16" s="172"/>
      <c r="D16" s="172"/>
      <c r="E16" s="180"/>
      <c r="F16" s="180"/>
      <c r="G16" s="180"/>
      <c r="H16" s="180"/>
      <c r="I16" s="78"/>
      <c r="M16" s="15"/>
      <c r="N16" s="16"/>
      <c r="O16" s="16"/>
      <c r="P16" s="15"/>
      <c r="Q16" s="17"/>
    </row>
    <row r="17" spans="2:19" ht="30" customHeight="1" x14ac:dyDescent="0.2">
      <c r="B17" s="184"/>
      <c r="C17" s="172"/>
      <c r="D17" s="172"/>
      <c r="E17" s="180"/>
      <c r="F17" s="180"/>
      <c r="G17" s="180"/>
      <c r="H17" s="180"/>
      <c r="I17" s="78"/>
      <c r="M17" s="18"/>
      <c r="N17" s="19"/>
      <c r="O17" s="19"/>
      <c r="P17" s="20"/>
      <c r="Q17" s="21"/>
    </row>
    <row r="18" spans="2:19" ht="30" customHeight="1" x14ac:dyDescent="0.2">
      <c r="B18" s="184"/>
      <c r="C18" s="172"/>
      <c r="D18" s="172"/>
      <c r="E18" s="180"/>
      <c r="F18" s="180"/>
      <c r="G18" s="180"/>
      <c r="H18" s="180"/>
      <c r="I18" s="78"/>
      <c r="M18" s="15"/>
      <c r="N18" s="18"/>
      <c r="O18" s="15"/>
      <c r="P18" s="15"/>
      <c r="Q18" s="15"/>
      <c r="R18" s="15"/>
      <c r="S18" s="17"/>
    </row>
    <row r="19" spans="2:19" ht="30" customHeight="1" x14ac:dyDescent="0.2">
      <c r="B19" s="184"/>
      <c r="C19" s="172"/>
      <c r="D19" s="172"/>
      <c r="E19" s="180"/>
      <c r="F19" s="180"/>
      <c r="G19" s="180"/>
      <c r="H19" s="180"/>
      <c r="I19" s="78"/>
      <c r="M19" s="15"/>
      <c r="N19" s="18"/>
      <c r="O19" s="15"/>
      <c r="P19" s="15"/>
      <c r="Q19" s="15"/>
      <c r="R19" s="15"/>
      <c r="S19" s="15"/>
    </row>
    <row r="20" spans="2:19" ht="30" customHeight="1" x14ac:dyDescent="0.2">
      <c r="B20" s="184"/>
      <c r="C20" s="172"/>
      <c r="D20" s="172"/>
      <c r="E20" s="180"/>
      <c r="F20" s="180"/>
      <c r="G20" s="180"/>
      <c r="H20" s="180"/>
      <c r="I20" s="78"/>
      <c r="M20" s="11"/>
      <c r="N20" s="11"/>
      <c r="O20" s="11"/>
      <c r="P20" s="11"/>
      <c r="Q20" s="11"/>
      <c r="R20" s="11"/>
      <c r="S20" s="15"/>
    </row>
    <row r="21" spans="2:19" ht="30" customHeight="1" x14ac:dyDescent="0.2">
      <c r="B21" s="184"/>
      <c r="C21" s="172"/>
      <c r="D21" s="172"/>
      <c r="E21" s="180"/>
      <c r="F21" s="180"/>
      <c r="G21" s="180"/>
      <c r="H21" s="180"/>
      <c r="I21" s="78"/>
      <c r="M21" s="22"/>
      <c r="N21" s="10"/>
      <c r="O21" s="11"/>
      <c r="P21" s="15"/>
      <c r="Q21" s="15"/>
      <c r="R21" s="15"/>
      <c r="S21" s="15"/>
    </row>
    <row r="22" spans="2:19" ht="30" customHeight="1" x14ac:dyDescent="0.2">
      <c r="B22" s="184"/>
      <c r="C22" s="172"/>
      <c r="D22" s="172"/>
      <c r="E22" s="180"/>
      <c r="F22" s="180"/>
      <c r="G22" s="180"/>
      <c r="H22" s="180"/>
      <c r="I22" s="78"/>
      <c r="M22" s="12"/>
      <c r="N22" s="11"/>
      <c r="O22" s="12"/>
      <c r="P22" s="15"/>
      <c r="Q22" s="15"/>
      <c r="R22" s="15"/>
      <c r="S22" s="15"/>
    </row>
    <row r="23" spans="2:19" ht="30" customHeight="1" x14ac:dyDescent="0.2">
      <c r="B23" s="184"/>
      <c r="C23" s="172"/>
      <c r="D23" s="172"/>
      <c r="E23" s="180"/>
      <c r="F23" s="180"/>
      <c r="G23" s="180"/>
      <c r="H23" s="180"/>
      <c r="I23" s="78"/>
      <c r="M23" s="12"/>
      <c r="N23" s="12"/>
      <c r="O23" s="12"/>
      <c r="P23" s="19"/>
      <c r="Q23" s="19"/>
      <c r="R23" s="20"/>
      <c r="S23" s="15"/>
    </row>
    <row r="24" spans="2:19" ht="30" customHeight="1" x14ac:dyDescent="0.2">
      <c r="B24" s="184"/>
      <c r="C24" s="172"/>
      <c r="D24" s="172"/>
      <c r="E24" s="180"/>
      <c r="F24" s="180"/>
      <c r="G24" s="180"/>
      <c r="H24" s="180"/>
      <c r="I24" s="78"/>
    </row>
    <row r="25" spans="2:19" ht="30" customHeight="1" x14ac:dyDescent="0.2">
      <c r="B25" s="184"/>
      <c r="C25" s="172"/>
      <c r="D25" s="172"/>
      <c r="E25" s="180"/>
      <c r="F25" s="180"/>
      <c r="G25" s="180"/>
      <c r="H25" s="180"/>
      <c r="I25" s="78"/>
    </row>
    <row r="26" spans="2:19" ht="30" customHeight="1" x14ac:dyDescent="0.2">
      <c r="B26" s="184"/>
      <c r="C26" s="172"/>
      <c r="D26" s="172"/>
      <c r="E26" s="180"/>
      <c r="F26" s="180"/>
      <c r="G26" s="180"/>
      <c r="H26" s="180"/>
      <c r="I26" s="78"/>
    </row>
    <row r="27" spans="2:19" ht="30" customHeight="1" x14ac:dyDescent="0.2">
      <c r="B27" s="184"/>
      <c r="C27" s="172"/>
      <c r="D27" s="172"/>
      <c r="E27" s="180"/>
      <c r="F27" s="180"/>
      <c r="G27" s="180"/>
      <c r="H27" s="180"/>
      <c r="I27" s="78"/>
    </row>
    <row r="28" spans="2:19" ht="30" customHeight="1" x14ac:dyDescent="0.2">
      <c r="B28" s="184"/>
      <c r="C28" s="172"/>
      <c r="D28" s="172"/>
      <c r="E28" s="180"/>
      <c r="F28" s="180"/>
      <c r="G28" s="180"/>
      <c r="H28" s="180"/>
      <c r="I28" s="78"/>
    </row>
    <row r="29" spans="2:19" ht="30" customHeight="1" x14ac:dyDescent="0.2">
      <c r="B29" s="184"/>
      <c r="C29" s="172"/>
      <c r="D29" s="172"/>
      <c r="E29" s="180"/>
      <c r="F29" s="180"/>
      <c r="G29" s="180"/>
      <c r="H29" s="180"/>
      <c r="I29" s="78"/>
    </row>
    <row r="30" spans="2:19" ht="30" customHeight="1" x14ac:dyDescent="0.2">
      <c r="B30" s="184"/>
      <c r="C30" s="172"/>
      <c r="D30" s="172"/>
      <c r="E30" s="180"/>
      <c r="F30" s="180"/>
      <c r="G30" s="180"/>
      <c r="H30" s="180"/>
      <c r="I30" s="78"/>
    </row>
    <row r="31" spans="2:19" ht="30" customHeight="1" x14ac:dyDescent="0.2">
      <c r="B31" s="185"/>
      <c r="C31" s="186"/>
      <c r="D31" s="186"/>
      <c r="E31" s="181"/>
      <c r="F31" s="181"/>
      <c r="G31" s="181"/>
      <c r="H31" s="181"/>
      <c r="I31" s="80"/>
    </row>
    <row r="32" spans="2:19" ht="30" customHeight="1" x14ac:dyDescent="0.2">
      <c r="B32" s="185"/>
      <c r="C32" s="186"/>
      <c r="D32" s="186"/>
      <c r="E32" s="181"/>
      <c r="F32" s="181"/>
      <c r="G32" s="181"/>
      <c r="H32" s="181"/>
      <c r="I32" s="80"/>
    </row>
    <row r="33" spans="2:9" ht="30" customHeight="1" x14ac:dyDescent="0.2">
      <c r="B33" s="185"/>
      <c r="C33" s="186"/>
      <c r="D33" s="186"/>
      <c r="E33" s="181"/>
      <c r="F33" s="181"/>
      <c r="G33" s="181"/>
      <c r="H33" s="181"/>
      <c r="I33" s="80"/>
    </row>
    <row r="34" spans="2:9" ht="30" customHeight="1" x14ac:dyDescent="0.2">
      <c r="B34" s="185"/>
      <c r="C34" s="186"/>
      <c r="D34" s="186"/>
      <c r="E34" s="181"/>
      <c r="F34" s="181"/>
      <c r="G34" s="181"/>
      <c r="H34" s="181"/>
      <c r="I34" s="80"/>
    </row>
    <row r="35" spans="2:9" ht="30" customHeight="1" x14ac:dyDescent="0.2">
      <c r="B35" s="185"/>
      <c r="C35" s="186"/>
      <c r="D35" s="186"/>
      <c r="E35" s="181"/>
      <c r="F35" s="181"/>
      <c r="G35" s="181"/>
      <c r="H35" s="181"/>
      <c r="I35" s="80"/>
    </row>
    <row r="36" spans="2:9" ht="30" customHeight="1" x14ac:dyDescent="0.2">
      <c r="B36" s="185"/>
      <c r="C36" s="186"/>
      <c r="D36" s="186"/>
      <c r="E36" s="181"/>
      <c r="F36" s="181"/>
      <c r="G36" s="181"/>
      <c r="H36" s="181"/>
      <c r="I36" s="80"/>
    </row>
    <row r="37" spans="2:9" ht="30" customHeight="1" x14ac:dyDescent="0.2">
      <c r="B37" s="185"/>
      <c r="C37" s="186"/>
      <c r="D37" s="186"/>
      <c r="E37" s="181"/>
      <c r="F37" s="181"/>
      <c r="G37" s="181"/>
      <c r="H37" s="181"/>
      <c r="I37" s="80"/>
    </row>
    <row r="38" spans="2:9" ht="30" customHeight="1" x14ac:dyDescent="0.2">
      <c r="B38" s="185"/>
      <c r="C38" s="186"/>
      <c r="D38" s="186"/>
      <c r="E38" s="181"/>
      <c r="F38" s="181"/>
      <c r="G38" s="181"/>
      <c r="H38" s="181"/>
      <c r="I38" s="80"/>
    </row>
    <row r="39" spans="2:9" ht="30" customHeight="1" x14ac:dyDescent="0.2">
      <c r="B39" s="185"/>
      <c r="C39" s="186"/>
      <c r="D39" s="186"/>
      <c r="E39" s="181"/>
      <c r="F39" s="181"/>
      <c r="G39" s="181"/>
      <c r="H39" s="181"/>
      <c r="I39" s="80"/>
    </row>
    <row r="40" spans="2:9" ht="30" customHeight="1" x14ac:dyDescent="0.2">
      <c r="B40" s="185"/>
      <c r="C40" s="186"/>
      <c r="D40" s="186"/>
      <c r="E40" s="181"/>
      <c r="F40" s="181"/>
      <c r="G40" s="181"/>
      <c r="H40" s="181"/>
      <c r="I40" s="80"/>
    </row>
    <row r="41" spans="2:9" ht="30" customHeight="1" x14ac:dyDescent="0.2">
      <c r="B41" s="185"/>
      <c r="C41" s="186"/>
      <c r="D41" s="186"/>
      <c r="E41" s="181"/>
      <c r="F41" s="181"/>
      <c r="G41" s="181"/>
      <c r="H41" s="181"/>
      <c r="I41" s="80"/>
    </row>
    <row r="42" spans="2:9" ht="30" customHeight="1" x14ac:dyDescent="0.2">
      <c r="B42" s="185"/>
      <c r="C42" s="186"/>
      <c r="D42" s="186"/>
      <c r="E42" s="181"/>
      <c r="F42" s="181"/>
      <c r="G42" s="181"/>
      <c r="H42" s="181"/>
      <c r="I42" s="80"/>
    </row>
    <row r="43" spans="2:9" ht="30" customHeight="1" x14ac:dyDescent="0.2">
      <c r="B43" s="185"/>
      <c r="C43" s="186"/>
      <c r="D43" s="186"/>
      <c r="E43" s="181"/>
      <c r="F43" s="181"/>
      <c r="G43" s="181"/>
      <c r="H43" s="181"/>
      <c r="I43" s="80"/>
    </row>
    <row r="44" spans="2:9" ht="30" customHeight="1" x14ac:dyDescent="0.2">
      <c r="B44" s="185"/>
      <c r="C44" s="186"/>
      <c r="D44" s="186"/>
      <c r="E44" s="181"/>
      <c r="F44" s="181"/>
      <c r="G44" s="181"/>
      <c r="H44" s="181"/>
      <c r="I44" s="80"/>
    </row>
    <row r="45" spans="2:9" ht="30" customHeight="1" x14ac:dyDescent="0.2">
      <c r="B45" s="185"/>
      <c r="C45" s="186"/>
      <c r="D45" s="186"/>
      <c r="E45" s="181"/>
      <c r="F45" s="181"/>
      <c r="G45" s="181"/>
      <c r="H45" s="181"/>
      <c r="I45" s="80"/>
    </row>
    <row r="46" spans="2:9" ht="30" customHeight="1" x14ac:dyDescent="0.2">
      <c r="B46" s="185"/>
      <c r="C46" s="186"/>
      <c r="D46" s="186"/>
      <c r="E46" s="181"/>
      <c r="F46" s="181"/>
      <c r="G46" s="181"/>
      <c r="H46" s="181"/>
      <c r="I46" s="80"/>
    </row>
    <row r="47" spans="2:9" ht="30" customHeight="1" x14ac:dyDescent="0.2">
      <c r="B47" s="185"/>
      <c r="C47" s="186"/>
      <c r="D47" s="186"/>
      <c r="E47" s="181"/>
      <c r="F47" s="181"/>
      <c r="G47" s="181"/>
      <c r="H47" s="181"/>
      <c r="I47" s="80"/>
    </row>
    <row r="48" spans="2:9" ht="30" customHeight="1" x14ac:dyDescent="0.2">
      <c r="B48" s="185"/>
      <c r="C48" s="186"/>
      <c r="D48" s="186"/>
      <c r="E48" s="181"/>
      <c r="F48" s="181"/>
      <c r="G48" s="181"/>
      <c r="H48" s="181"/>
      <c r="I48" s="80"/>
    </row>
    <row r="49" spans="2:9" ht="30" customHeight="1" x14ac:dyDescent="0.2">
      <c r="B49" s="185"/>
      <c r="C49" s="186"/>
      <c r="D49" s="186"/>
      <c r="E49" s="181"/>
      <c r="F49" s="181"/>
      <c r="G49" s="181"/>
      <c r="H49" s="181"/>
      <c r="I49" s="80"/>
    </row>
    <row r="50" spans="2:9" ht="30" customHeight="1" x14ac:dyDescent="0.2">
      <c r="B50" s="185"/>
      <c r="C50" s="186"/>
      <c r="D50" s="186"/>
      <c r="E50" s="181"/>
      <c r="F50" s="181"/>
      <c r="G50" s="181"/>
      <c r="H50" s="181"/>
      <c r="I50" s="80"/>
    </row>
    <row r="51" spans="2:9" ht="30" customHeight="1" x14ac:dyDescent="0.2">
      <c r="B51" s="185"/>
      <c r="C51" s="186"/>
      <c r="D51" s="186"/>
      <c r="E51" s="181"/>
      <c r="F51" s="181"/>
      <c r="G51" s="181"/>
      <c r="H51" s="181"/>
      <c r="I51" s="80"/>
    </row>
    <row r="52" spans="2:9" ht="30" customHeight="1" x14ac:dyDescent="0.2">
      <c r="B52" s="185"/>
      <c r="C52" s="186"/>
      <c r="D52" s="186"/>
      <c r="E52" s="181"/>
      <c r="F52" s="181"/>
      <c r="G52" s="181"/>
      <c r="H52" s="181"/>
      <c r="I52" s="80"/>
    </row>
    <row r="53" spans="2:9" ht="30" customHeight="1" x14ac:dyDescent="0.2">
      <c r="B53" s="185"/>
      <c r="C53" s="186"/>
      <c r="D53" s="186"/>
      <c r="E53" s="181"/>
      <c r="F53" s="181"/>
      <c r="G53" s="181"/>
      <c r="H53" s="181"/>
      <c r="I53" s="80"/>
    </row>
    <row r="54" spans="2:9" ht="30" customHeight="1" x14ac:dyDescent="0.2">
      <c r="B54" s="185"/>
      <c r="C54" s="186"/>
      <c r="D54" s="186"/>
      <c r="E54" s="181"/>
      <c r="F54" s="181"/>
      <c r="G54" s="181"/>
      <c r="H54" s="181"/>
      <c r="I54" s="80"/>
    </row>
    <row r="55" spans="2:9" ht="30" customHeight="1" x14ac:dyDescent="0.2">
      <c r="B55" s="185"/>
      <c r="C55" s="186"/>
      <c r="D55" s="186"/>
      <c r="E55" s="181"/>
      <c r="F55" s="181"/>
      <c r="G55" s="181"/>
      <c r="H55" s="181"/>
      <c r="I55" s="80"/>
    </row>
    <row r="56" spans="2:9" ht="30" customHeight="1" x14ac:dyDescent="0.2">
      <c r="B56" s="185"/>
      <c r="C56" s="186"/>
      <c r="D56" s="186"/>
      <c r="E56" s="181"/>
      <c r="F56" s="181"/>
      <c r="G56" s="181"/>
      <c r="H56" s="181"/>
      <c r="I56" s="80"/>
    </row>
    <row r="57" spans="2:9" ht="30" customHeight="1" x14ac:dyDescent="0.2">
      <c r="B57" s="185"/>
      <c r="C57" s="186"/>
      <c r="D57" s="186"/>
      <c r="E57" s="181"/>
      <c r="F57" s="181"/>
      <c r="G57" s="181"/>
      <c r="H57" s="181"/>
      <c r="I57" s="80"/>
    </row>
    <row r="58" spans="2:9" ht="30" customHeight="1" x14ac:dyDescent="0.2">
      <c r="B58" s="185"/>
      <c r="C58" s="186"/>
      <c r="D58" s="186"/>
      <c r="E58" s="181"/>
      <c r="F58" s="181"/>
      <c r="G58" s="181"/>
      <c r="H58" s="181"/>
      <c r="I58" s="80"/>
    </row>
    <row r="59" spans="2:9" ht="30" customHeight="1" x14ac:dyDescent="0.2">
      <c r="B59" s="185"/>
      <c r="C59" s="186"/>
      <c r="D59" s="186"/>
      <c r="E59" s="181"/>
      <c r="F59" s="181"/>
      <c r="G59" s="181"/>
      <c r="H59" s="181"/>
      <c r="I59" s="80"/>
    </row>
    <row r="60" spans="2:9" ht="30" customHeight="1" x14ac:dyDescent="0.2">
      <c r="B60" s="185"/>
      <c r="C60" s="186"/>
      <c r="D60" s="186"/>
      <c r="E60" s="181"/>
      <c r="F60" s="181"/>
      <c r="G60" s="181"/>
      <c r="H60" s="181"/>
      <c r="I60" s="80"/>
    </row>
    <row r="61" spans="2:9" ht="30" customHeight="1" x14ac:dyDescent="0.2">
      <c r="B61" s="185"/>
      <c r="C61" s="186"/>
      <c r="D61" s="186"/>
      <c r="E61" s="181"/>
      <c r="F61" s="181"/>
      <c r="G61" s="181"/>
      <c r="H61" s="181"/>
      <c r="I61" s="80"/>
    </row>
    <row r="62" spans="2:9" ht="30" customHeight="1" x14ac:dyDescent="0.2">
      <c r="B62" s="185"/>
      <c r="C62" s="186"/>
      <c r="D62" s="186"/>
      <c r="E62" s="181"/>
      <c r="F62" s="181"/>
      <c r="G62" s="181"/>
      <c r="H62" s="181"/>
      <c r="I62" s="80"/>
    </row>
    <row r="63" spans="2:9" ht="30" customHeight="1" x14ac:dyDescent="0.2">
      <c r="B63" s="185"/>
      <c r="C63" s="186"/>
      <c r="D63" s="186"/>
      <c r="E63" s="181"/>
      <c r="F63" s="181"/>
      <c r="G63" s="181"/>
      <c r="H63" s="181"/>
      <c r="I63" s="80"/>
    </row>
  </sheetData>
  <sheetProtection formatCells="0" formatColumns="0" formatRows="0" insertRows="0" deleteRows="0" sort="0" autoFilter="0" pivotTables="0"/>
  <autoFilter ref="B10:I10" xr:uid="{B627240F-F119-4DDD-9ADD-C3AEAB671F66}"/>
  <mergeCells count="3">
    <mergeCell ref="B2:D2"/>
    <mergeCell ref="B3:L3"/>
    <mergeCell ref="J8:K8"/>
  </mergeCells>
  <dataValidations count="3">
    <dataValidation type="list" showInputMessage="1" showErrorMessage="1" errorTitle="Select option" error="Please select option from the drop down list." promptTitle="Select from drop down list" prompt=" " sqref="E11:E63" xr:uid="{3679EED0-4F00-48F3-AF1C-043FEA52CD38}">
      <formula1>"Breads &amp; Cereals, Dairy &amp; other, Fruit, Grains, Meat/Chicken/Fish/Eggs/Nuts,Oils/Spreads/Dips/Condiments, Ready-to-eat, Sauces/Dressings, Savoury Snacks, Sweet Snacks, Vegetables,Mixed Meals - Hot,Mixed Meals-Cold,Mixed Meals"</formula1>
    </dataValidation>
    <dataValidation type="list" allowBlank="1" showInputMessage="1" showErrorMessage="1" errorTitle="Select option" error="Please select option from the drop down list." promptTitle="Select from drop down list" prompt=" " sqref="F11:F63" xr:uid="{55B74975-C204-4762-9FBC-C0F4910DDB42}">
      <formula1>"Green, Amber, Red"</formula1>
    </dataValidation>
    <dataValidation type="whole" allowBlank="1" showInputMessage="1" showErrorMessage="1" sqref="G13:H23 G10:H10" xr:uid="{43B2A1A4-403E-466E-8A10-7FEE97B846D7}">
      <formula1>0</formula1>
      <formula2>1000</formula2>
    </dataValidation>
  </dataValidations>
  <pageMargins left="0.23622047244094491" right="0.23622047244094491" top="0.74803149606299213" bottom="0.74803149606299213" header="0.31496062992125984" footer="0.31496062992125984"/>
  <pageSetup paperSize="9" scale="54" firstPageNumber="14" fitToHeight="0" orientation="landscape" useFirstPageNumber="1" r:id="rId1"/>
  <headerFooter scaleWithDoc="0">
    <oddFooter>&amp;R&amp;P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F22A-C7DE-455F-B0D6-4FE23A2CDB3C}">
  <sheetPr>
    <tabColor rgb="FFFFC000"/>
    <pageSetUpPr fitToPage="1"/>
  </sheetPr>
  <dimension ref="B2:J15"/>
  <sheetViews>
    <sheetView showGridLines="0" showRuler="0" zoomScaleNormal="100" zoomScaleSheetLayoutView="93" workbookViewId="0">
      <selection activeCell="B13" sqref="B13:C13"/>
    </sheetView>
  </sheetViews>
  <sheetFormatPr defaultColWidth="9.140625" defaultRowHeight="12.75" x14ac:dyDescent="0.2"/>
  <cols>
    <col min="1" max="1" width="3.42578125" style="30" customWidth="1"/>
    <col min="2" max="2" width="80" style="30" customWidth="1"/>
    <col min="3" max="3" width="43.42578125" style="30" customWidth="1"/>
    <col min="4" max="4" width="18.42578125" style="30" customWidth="1"/>
    <col min="5" max="6" width="9.140625" style="30" customWidth="1"/>
    <col min="7" max="7" width="8.28515625" style="30" customWidth="1"/>
    <col min="8" max="10" width="9.140625" style="30" customWidth="1"/>
    <col min="11" max="16384" width="9.140625" style="30"/>
  </cols>
  <sheetData>
    <row r="2" spans="2:10" s="213" customFormat="1" ht="30" customHeight="1" thickBot="1" x14ac:dyDescent="0.3">
      <c r="B2" s="214" t="s">
        <v>130</v>
      </c>
      <c r="C2" s="215"/>
      <c r="D2" s="216"/>
      <c r="E2" s="217"/>
      <c r="F2" s="217"/>
      <c r="G2" s="218"/>
      <c r="H2" s="218"/>
      <c r="I2" s="218"/>
      <c r="J2" s="218"/>
    </row>
    <row r="3" spans="2:10" s="213" customFormat="1" ht="32.25" customHeight="1" thickBot="1" x14ac:dyDescent="0.3">
      <c r="B3" s="464" t="s">
        <v>38</v>
      </c>
      <c r="C3" s="465"/>
      <c r="D3" s="466"/>
      <c r="E3" s="212"/>
      <c r="F3" s="212"/>
      <c r="G3" s="212"/>
      <c r="H3" s="212"/>
      <c r="I3" s="212"/>
      <c r="J3" s="212"/>
    </row>
    <row r="4" spans="2:10" s="34" customFormat="1" ht="15.95" customHeight="1" x14ac:dyDescent="0.25">
      <c r="B4" s="83"/>
      <c r="C4" s="83"/>
      <c r="D4" s="84"/>
      <c r="E4" s="33"/>
      <c r="F4" s="33"/>
      <c r="G4" s="33"/>
      <c r="H4" s="82"/>
      <c r="I4" s="82"/>
      <c r="J4" s="82"/>
    </row>
    <row r="5" spans="2:10" s="85" customFormat="1" ht="99.95" customHeight="1" x14ac:dyDescent="0.25">
      <c r="B5" s="451" t="s">
        <v>173</v>
      </c>
      <c r="C5" s="451"/>
      <c r="D5" s="451"/>
      <c r="G5" s="86"/>
      <c r="H5" s="86"/>
      <c r="I5" s="86"/>
      <c r="J5" s="86"/>
    </row>
    <row r="6" spans="2:10" s="85" customFormat="1" x14ac:dyDescent="0.25">
      <c r="B6" s="87"/>
      <c r="C6" s="87"/>
      <c r="D6" s="87"/>
      <c r="G6" s="86"/>
      <c r="H6" s="86"/>
      <c r="I6" s="86"/>
      <c r="J6" s="86"/>
    </row>
    <row r="7" spans="2:10" s="81" customFormat="1" ht="30" customHeight="1" x14ac:dyDescent="0.2">
      <c r="B7" s="452" t="s">
        <v>104</v>
      </c>
      <c r="C7" s="452"/>
      <c r="D7" s="424" t="s">
        <v>29</v>
      </c>
      <c r="G7" s="12"/>
      <c r="H7" s="12"/>
      <c r="I7" s="12"/>
      <c r="J7" s="12"/>
    </row>
    <row r="8" spans="2:10" s="88" customFormat="1" ht="30" customHeight="1" x14ac:dyDescent="0.2">
      <c r="B8" s="453" t="s">
        <v>124</v>
      </c>
      <c r="C8" s="453"/>
      <c r="D8" s="425"/>
    </row>
    <row r="9" spans="2:10" s="88" customFormat="1" ht="30" customHeight="1" x14ac:dyDescent="0.2">
      <c r="B9" s="446" t="s">
        <v>126</v>
      </c>
      <c r="C9" s="446"/>
      <c r="D9" s="426" t="str">
        <f>IF((AND(D8="No")),"Yes","No")</f>
        <v>No</v>
      </c>
    </row>
    <row r="10" spans="2:10" s="88" customFormat="1" ht="30" customHeight="1" x14ac:dyDescent="0.2">
      <c r="B10" s="96"/>
      <c r="C10" s="96"/>
      <c r="D10" s="219"/>
    </row>
    <row r="11" spans="2:10" s="88" customFormat="1" ht="30" customHeight="1" x14ac:dyDescent="0.2">
      <c r="B11" s="454" t="s">
        <v>106</v>
      </c>
      <c r="C11" s="454"/>
      <c r="D11" s="424" t="s">
        <v>29</v>
      </c>
    </row>
    <row r="12" spans="2:10" ht="30" customHeight="1" x14ac:dyDescent="0.2">
      <c r="B12" s="447" t="s">
        <v>156</v>
      </c>
      <c r="C12" s="447"/>
      <c r="D12" s="427"/>
    </row>
    <row r="13" spans="2:10" ht="30" customHeight="1" x14ac:dyDescent="0.2">
      <c r="B13" s="446" t="s">
        <v>216</v>
      </c>
      <c r="C13" s="446"/>
      <c r="D13" s="426" t="str">
        <f>IF((AND(D12="No")),"Yes","No")</f>
        <v>No</v>
      </c>
    </row>
    <row r="14" spans="2:10" ht="30" customHeight="1" thickBot="1" x14ac:dyDescent="0.25"/>
    <row r="15" spans="2:10" ht="30" customHeight="1" thickBot="1" x14ac:dyDescent="0.25">
      <c r="B15" s="462" t="s">
        <v>125</v>
      </c>
      <c r="C15" s="463"/>
      <c r="D15" s="198" t="str">
        <f>IF((AND(D9="Yes",D13="Yes")),"Yes","No")</f>
        <v>No</v>
      </c>
    </row>
  </sheetData>
  <sheetProtection formatCells="0" formatColumns="0" formatRows="0"/>
  <mergeCells count="9">
    <mergeCell ref="B12:C12"/>
    <mergeCell ref="B13:C13"/>
    <mergeCell ref="B15:C15"/>
    <mergeCell ref="B3:D3"/>
    <mergeCell ref="B5:D5"/>
    <mergeCell ref="B7:C7"/>
    <mergeCell ref="B8:C8"/>
    <mergeCell ref="B9:C9"/>
    <mergeCell ref="B11:C11"/>
  </mergeCells>
  <dataValidations count="1">
    <dataValidation type="list" allowBlank="1" showInputMessage="1" showErrorMessage="1" sqref="D12 D8" xr:uid="{503E04B4-FEF3-4548-BFA4-E25D8A4C9A94}">
      <formula1>"Yes, No"</formula1>
    </dataValidation>
  </dataValidations>
  <pageMargins left="0.23622047244094491" right="0.23622047244094491" top="0.74803149606299213" bottom="0.74803149606299213" header="0.31496062992125984" footer="0.31496062992125984"/>
  <pageSetup paperSize="9" scale="94" firstPageNumber="13" fitToHeight="0" orientation="landscape" useFirstPageNumber="1" r:id="rId1"/>
  <headerFooter scaleWithDoc="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Cover</vt:lpstr>
      <vt:lpstr>Introduction</vt:lpstr>
      <vt:lpstr>How To Use</vt:lpstr>
      <vt:lpstr>Example Counting Worksheet</vt:lpstr>
      <vt:lpstr>Counting -FOOD &amp; DRINK</vt:lpstr>
      <vt:lpstr>Placement &amp; Promo -FOOD &amp; DRINK</vt:lpstr>
      <vt:lpstr>Compliance -FOOD &amp; DRINK</vt:lpstr>
      <vt:lpstr>Counting - FOOD</vt:lpstr>
      <vt:lpstr>Placement &amp; Promo - FOOD</vt:lpstr>
      <vt:lpstr>Compliance - FOOD</vt:lpstr>
      <vt:lpstr>Counting - DRINKS</vt:lpstr>
      <vt:lpstr>Placement &amp; Promo - DRINKS</vt:lpstr>
      <vt:lpstr>Compliance - DRINKS</vt:lpstr>
      <vt:lpstr>'Compliance - DRINKS'!Print_Area</vt:lpstr>
      <vt:lpstr>'Compliance - FOOD'!Print_Area</vt:lpstr>
      <vt:lpstr>'Compliance -FOOD &amp; DRINK'!Print_Area</vt:lpstr>
      <vt:lpstr>'Counting - DRINKS'!Print_Area</vt:lpstr>
      <vt:lpstr>'Counting - FOOD'!Print_Area</vt:lpstr>
      <vt:lpstr>'Counting -FOOD &amp; DRINK'!Print_Area</vt:lpstr>
      <vt:lpstr>Cover!Print_Area</vt:lpstr>
      <vt:lpstr>'Example Counting Worksheet'!Print_Area</vt:lpstr>
      <vt:lpstr>'How To Use'!Print_Area</vt:lpstr>
      <vt:lpstr>'Placement &amp; Promo - DRINKS'!Print_Area</vt:lpstr>
      <vt:lpstr>'Placement &amp; Promo - FOOD'!Print_Area</vt:lpstr>
      <vt:lpstr>'Placement &amp; Promo -FOOD &amp; DRINK'!Print_Area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Jackie</dc:creator>
  <cp:lastModifiedBy>Barron, Eamon</cp:lastModifiedBy>
  <cp:lastPrinted>2020-09-23T04:00:05Z</cp:lastPrinted>
  <dcterms:created xsi:type="dcterms:W3CDTF">2020-07-14T03:03:57Z</dcterms:created>
  <dcterms:modified xsi:type="dcterms:W3CDTF">2025-09-26T05:47:02Z</dcterms:modified>
</cp:coreProperties>
</file>